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Z:\2019\461_Parkovací dům Veveří\461_TENDR DOTAZY\"/>
    </mc:Choice>
  </mc:AlternateContent>
  <xr:revisionPtr revIDLastSave="0" documentId="13_ncr:1_{8FD3C230-7D2D-4BA5-BB48-B27C6B81F2CD}" xr6:coauthVersionLast="47" xr6:coauthVersionMax="47" xr10:uidLastSave="{00000000-0000-0000-0000-000000000000}"/>
  <bookViews>
    <workbookView xWindow="-120" yWindow="-120" windowWidth="38640" windowHeight="21240" activeTab="2" xr2:uid="{00000000-000D-0000-FFFF-FFFF00000000}"/>
  </bookViews>
  <sheets>
    <sheet name="KRYCÍ LIST" sheetId="4" r:id="rId1"/>
    <sheet name="REKAPITULACE" sheetId="5" r:id="rId2"/>
    <sheet name="ROZPOČET" sheetId="6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2" i="6" l="1"/>
  <c r="G52" i="6"/>
  <c r="A52" i="6"/>
  <c r="I51" i="6"/>
  <c r="G51" i="6"/>
  <c r="A51" i="6"/>
  <c r="I34" i="6" l="1"/>
  <c r="G34" i="6"/>
  <c r="I85" i="6"/>
  <c r="G85" i="6"/>
  <c r="I84" i="6"/>
  <c r="G84" i="6"/>
  <c r="I83" i="6"/>
  <c r="G83" i="6"/>
  <c r="I82" i="6"/>
  <c r="G82" i="6"/>
  <c r="I81" i="6"/>
  <c r="G81" i="6"/>
  <c r="I80" i="6"/>
  <c r="G80" i="6"/>
  <c r="I79" i="6"/>
  <c r="G79" i="6"/>
  <c r="I78" i="6"/>
  <c r="G78" i="6"/>
  <c r="I77" i="6"/>
  <c r="G77" i="6"/>
  <c r="I76" i="6"/>
  <c r="G76" i="6"/>
  <c r="I75" i="6"/>
  <c r="G75" i="6"/>
  <c r="I74" i="6"/>
  <c r="G74" i="6"/>
  <c r="I73" i="6"/>
  <c r="G73" i="6"/>
  <c r="H38" i="4"/>
  <c r="M8" i="4"/>
  <c r="I102" i="6"/>
  <c r="G102" i="6"/>
  <c r="I101" i="6"/>
  <c r="G101" i="6"/>
  <c r="I100" i="6"/>
  <c r="G100" i="6"/>
  <c r="I99" i="6"/>
  <c r="G99" i="6"/>
  <c r="I98" i="6"/>
  <c r="G98" i="6"/>
  <c r="I97" i="6"/>
  <c r="G97" i="6"/>
  <c r="I96" i="6"/>
  <c r="G96" i="6"/>
  <c r="I95" i="6"/>
  <c r="G95" i="6"/>
  <c r="I93" i="6"/>
  <c r="G93" i="6"/>
  <c r="I92" i="6"/>
  <c r="G92" i="6"/>
  <c r="I91" i="6"/>
  <c r="G91" i="6"/>
  <c r="I90" i="6"/>
  <c r="G90" i="6"/>
  <c r="I89" i="6"/>
  <c r="G89" i="6"/>
  <c r="I87" i="6"/>
  <c r="G87" i="6"/>
  <c r="I86" i="6"/>
  <c r="G86" i="6"/>
  <c r="I72" i="6"/>
  <c r="G72" i="6"/>
  <c r="I71" i="6"/>
  <c r="G71" i="6"/>
  <c r="I70" i="6"/>
  <c r="G70" i="6"/>
  <c r="I69" i="6"/>
  <c r="G69" i="6"/>
  <c r="I68" i="6"/>
  <c r="G68" i="6"/>
  <c r="I67" i="6"/>
  <c r="G67" i="6"/>
  <c r="I66" i="6"/>
  <c r="G66" i="6"/>
  <c r="I65" i="6"/>
  <c r="G65" i="6"/>
  <c r="I64" i="6"/>
  <c r="G64" i="6"/>
  <c r="I63" i="6"/>
  <c r="G63" i="6"/>
  <c r="I62" i="6"/>
  <c r="G62" i="6"/>
  <c r="I61" i="6"/>
  <c r="G61" i="6"/>
  <c r="I60" i="6"/>
  <c r="G60" i="6"/>
  <c r="I59" i="6"/>
  <c r="G59" i="6"/>
  <c r="I58" i="6"/>
  <c r="G58" i="6"/>
  <c r="I57" i="6"/>
  <c r="G57" i="6"/>
  <c r="I56" i="6"/>
  <c r="G56" i="6"/>
  <c r="I55" i="6"/>
  <c r="G55" i="6"/>
  <c r="I54" i="6"/>
  <c r="G54" i="6"/>
  <c r="I53" i="6"/>
  <c r="G53" i="6"/>
  <c r="I50" i="6"/>
  <c r="G50" i="6"/>
  <c r="I49" i="6"/>
  <c r="G49" i="6"/>
  <c r="I48" i="6"/>
  <c r="G48" i="6"/>
  <c r="I47" i="6"/>
  <c r="G47" i="6"/>
  <c r="I46" i="6"/>
  <c r="G46" i="6"/>
  <c r="I45" i="6"/>
  <c r="G45" i="6"/>
  <c r="I44" i="6"/>
  <c r="G44" i="6"/>
  <c r="I43" i="6"/>
  <c r="G43" i="6"/>
  <c r="I42" i="6"/>
  <c r="G42" i="6"/>
  <c r="I41" i="6"/>
  <c r="G41" i="6"/>
  <c r="I40" i="6"/>
  <c r="G40" i="6"/>
  <c r="I39" i="6"/>
  <c r="G39" i="6"/>
  <c r="I38" i="6"/>
  <c r="G38" i="6"/>
  <c r="I37" i="6"/>
  <c r="G37" i="6"/>
  <c r="I36" i="6"/>
  <c r="G36" i="6"/>
  <c r="I35" i="6"/>
  <c r="G35" i="6"/>
  <c r="I88" i="6"/>
  <c r="G88" i="6"/>
  <c r="I33" i="6"/>
  <c r="G33" i="6"/>
  <c r="I32" i="6"/>
  <c r="G32" i="6"/>
  <c r="I31" i="6"/>
  <c r="G31" i="6"/>
  <c r="I30" i="6"/>
  <c r="G30" i="6"/>
  <c r="I29" i="6"/>
  <c r="G29" i="6"/>
  <c r="I28" i="6"/>
  <c r="G28" i="6"/>
  <c r="I27" i="6"/>
  <c r="G27" i="6"/>
  <c r="I26" i="6"/>
  <c r="G26" i="6"/>
  <c r="I25" i="6"/>
  <c r="G25" i="6"/>
  <c r="I24" i="6"/>
  <c r="G24" i="6"/>
  <c r="I23" i="6"/>
  <c r="G23" i="6"/>
  <c r="I22" i="6"/>
  <c r="G22" i="6"/>
  <c r="I21" i="6"/>
  <c r="G21" i="6"/>
  <c r="I13" i="6"/>
  <c r="G13" i="6"/>
  <c r="A13" i="6"/>
  <c r="I12" i="6"/>
  <c r="G12" i="6"/>
  <c r="A21" i="6" l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I104" i="6"/>
  <c r="D13" i="5" s="1"/>
  <c r="D14" i="5" s="1"/>
  <c r="G104" i="6"/>
  <c r="C13" i="5" s="1"/>
  <c r="G14" i="6"/>
  <c r="C9" i="5" s="1"/>
  <c r="C10" i="5" s="1"/>
  <c r="I14" i="6"/>
  <c r="D9" i="5" s="1"/>
  <c r="D10" i="5" s="1"/>
  <c r="A88" i="6" l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34" i="6"/>
  <c r="D16" i="5"/>
  <c r="E15" i="4" s="1"/>
  <c r="E9" i="5"/>
  <c r="E10" i="5" s="1"/>
  <c r="E16" i="4" s="1"/>
  <c r="C14" i="5"/>
  <c r="C16" i="5" s="1"/>
  <c r="E14" i="4" s="1"/>
  <c r="E13" i="5"/>
  <c r="E14" i="5" s="1"/>
  <c r="E19" i="4" s="1"/>
  <c r="A73" i="6" l="1"/>
  <c r="A74" i="6" s="1"/>
  <c r="A75" i="6" s="1"/>
  <c r="E20" i="4"/>
  <c r="E16" i="5"/>
  <c r="A76" i="6" l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9" i="6" s="1"/>
  <c r="A90" i="6" s="1"/>
  <c r="A91" i="6" s="1"/>
  <c r="A92" i="6" s="1"/>
  <c r="A93" i="6" s="1"/>
  <c r="A94" i="6" s="1"/>
  <c r="A95" i="6" s="1"/>
  <c r="A96" i="6" s="1"/>
  <c r="A97" i="6" s="1"/>
  <c r="H106" i="6"/>
  <c r="E24" i="4"/>
  <c r="M28" i="4" s="1"/>
  <c r="E27" i="4" s="1"/>
  <c r="A98" i="6" l="1"/>
  <c r="A99" i="6" s="1"/>
  <c r="A100" i="6" s="1"/>
  <c r="A101" i="6" s="1"/>
  <c r="A102" i="6" s="1"/>
  <c r="M26" i="4"/>
  <c r="M20" i="4"/>
  <c r="M14" i="4"/>
  <c r="M15" i="4"/>
  <c r="M16" i="4"/>
  <c r="M19" i="4"/>
  <c r="M21" i="4"/>
  <c r="M17" i="4"/>
  <c r="M23" i="4"/>
  <c r="M22" i="4"/>
  <c r="M18" i="4"/>
  <c r="M25" i="4"/>
  <c r="E26" i="4" l="1"/>
  <c r="E25" i="4"/>
  <c r="E28" i="4" l="1"/>
  <c r="H35" i="4" s="1"/>
  <c r="H36" i="4" l="1"/>
  <c r="H39" i="4" l="1"/>
</calcChain>
</file>

<file path=xl/sharedStrings.xml><?xml version="1.0" encoding="utf-8"?>
<sst xmlns="http://schemas.openxmlformats.org/spreadsheetml/2006/main" count="431" uniqueCount="195">
  <si>
    <t>Stavba :  - AKADEMICKÉ NÁMĚSTÍ VČETNĚ PARKOVACÍHO DOMU</t>
  </si>
  <si>
    <t xml:space="preserve">Datum zpracování : </t>
  </si>
  <si>
    <t>POLOŽKOVÝ ROZPOČET S VÝKAZEM VÝMĚR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</si>
  <si>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</si>
  <si>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</si>
  <si>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</si>
  <si>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</si>
  <si>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</si>
  <si>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</si>
  <si>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</si>
  <si>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</si>
  <si>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</si>
  <si>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</si>
  <si>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</si>
  <si>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</si>
  <si>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</si>
  <si>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</si>
  <si>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</si>
  <si>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</si>
  <si>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</si>
  <si>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</si>
  <si>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</si>
  <si>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</si>
  <si>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</si>
  <si>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HSV:</t>
  </si>
  <si>
    <t>oddíl 96</t>
  </si>
  <si>
    <t>Bourání konstrukcí:</t>
  </si>
  <si>
    <t>O-97404-0</t>
  </si>
  <si>
    <t>VYSEKANI RYH VE ZDIVU/DLAZBE BETONOVE</t>
  </si>
  <si>
    <t>M</t>
  </si>
  <si>
    <t>M-46068</t>
  </si>
  <si>
    <t>VYPLNĚNÍ RÝH A OTVORŮ VE STĚNÁCH,PODLAHÁCH DO 3x3 cm</t>
  </si>
  <si>
    <t>BOURÁNÍ KONSTRUKCÍ CELKEM</t>
  </si>
  <si>
    <t>H</t>
  </si>
  <si>
    <t>KS</t>
  </si>
  <si>
    <t>KPL</t>
  </si>
  <si>
    <t>Rozšíření GPSW Basic o dodatečné zařízení</t>
  </si>
  <si>
    <t>Montáž HW, instalace SW, zaškolení obsluhy</t>
  </si>
  <si>
    <t>M-22</t>
  </si>
  <si>
    <t>PARKOVACÍ SYSTÉM GP4P</t>
  </si>
  <si>
    <t>Datový server pro parkovací systém se serverovým OS pro montáž do racku (4U)</t>
  </si>
  <si>
    <t>PC pro systém LPR pro montáž do racku</t>
  </si>
  <si>
    <t>Stolní PC pro pokladní místo nebo manažerské pracoviště</t>
  </si>
  <si>
    <t>LCD monitor s dotykovým ovládáním</t>
  </si>
  <si>
    <t>LCD monitor</t>
  </si>
  <si>
    <t>Uzamykatelná pokladní zásuvka</t>
  </si>
  <si>
    <t>Multifunkční pokladní tiskárna</t>
  </si>
  <si>
    <t>Zákaznický display</t>
  </si>
  <si>
    <t>Čtečka čárového kódu</t>
  </si>
  <si>
    <t>Čtečka bezkontaktních karet</t>
  </si>
  <si>
    <t>Administrace SW</t>
  </si>
  <si>
    <t>Základní SW jádro pro 5 zařízení</t>
  </si>
  <si>
    <t>SW pro správu karet</t>
  </si>
  <si>
    <t>Základní SW vybavení pro GPK</t>
  </si>
  <si>
    <t>SW pro tvorbu databázových reportů</t>
  </si>
  <si>
    <t>Rozšíření GPSW Report o statistiky návštěvnosti</t>
  </si>
  <si>
    <t>Rozšíření GPSW Report pro GP4M</t>
  </si>
  <si>
    <t>Sybase SQL server</t>
  </si>
  <si>
    <t>Sybase SQL client</t>
  </si>
  <si>
    <t>IP telefon</t>
  </si>
  <si>
    <t>E-mailový plugin</t>
  </si>
  <si>
    <t>Webové rozhraní pro implementaci mobilních plateb, pro parkovací systém s GPSW Basic L5</t>
  </si>
  <si>
    <t>Rozhraní pro připojení externích systémů</t>
  </si>
  <si>
    <t>Informační displej grafický</t>
  </si>
  <si>
    <t>Příprava pro instalaci čtečky bezkontaktních karet GP4T Pr MIFARE/HID</t>
  </si>
  <si>
    <t>IP interkom</t>
  </si>
  <si>
    <t xml:space="preserve">Automatická závora pro intenzivní provoz s detektorem a ochrannou pěnou pro rameno do 3m  </t>
  </si>
  <si>
    <t>Standardní rameno profil 23x80mm, délka 3m</t>
  </si>
  <si>
    <t>Hliníkový dvoukomorový LED semafor ⌀120</t>
  </si>
  <si>
    <t>Sloupek semaforu pro silniční závoru - nízký</t>
  </si>
  <si>
    <t>Kamera pro snímání SPZ Color Stream</t>
  </si>
  <si>
    <t>Sloupek kamery pro snímání SPZ</t>
  </si>
  <si>
    <t>Čtečka 1D čárového kódu motorizovaná, oboustranná</t>
  </si>
  <si>
    <t xml:space="preserve">SW pro rozpoznávání SPZ Stream </t>
  </si>
  <si>
    <t>Konsole pro kamery pro snímání SPZ</t>
  </si>
  <si>
    <t xml:space="preserve">Automatická závora pro intenzivní provoz s detektorem a ochrannou pěnou pro rameno do 3m </t>
  </si>
  <si>
    <t>Software pro rozpoznávání vozu a jeho zařazení do určité skupiny silničních vozidel. Pro jednotlivé kategorie vozidel lze nastavit různé chování parkovacího stojanu, např. vydávání parkovacích karet s odlišnými parametry.</t>
  </si>
  <si>
    <t>Indukční zemní smyčka z vinutých vodivých kabelů pro detekci přítomnosti nebo průjezdu vozidel.</t>
  </si>
  <si>
    <t>Umístění indukční smyčky pod povrch nebo zabudování do podkladu stávající či nové vozovky</t>
  </si>
  <si>
    <t>Čtečka čárového kódu 1D</t>
  </si>
  <si>
    <t>Recyklátor bankovek (pokladna na 1200ks) pro GP4M</t>
  </si>
  <si>
    <t>Pokladna na mince se samozamykacím systémem pro GP4M včetně instalační sady</t>
  </si>
  <si>
    <t>Příprava pro instalaci terminálu GP4M Cc CZ1</t>
  </si>
  <si>
    <t>Přístupová jednotka s čtečkou čárového kódu pro montáž na zeď</t>
  </si>
  <si>
    <t>Dvouřádkový displej s písmenem P a 6 zobrazovacími RGB segmenty</t>
  </si>
  <si>
    <t>Komponenty pro montáž GP4I na sloupek</t>
  </si>
  <si>
    <t>UTP cat6 bezhalogenové provedení</t>
  </si>
  <si>
    <t>LSOH 8vl. SM9/125</t>
  </si>
  <si>
    <t>Záruka 60 měsíců + 4x ročně preventivní prohlídka</t>
  </si>
  <si>
    <t>HZS</t>
  </si>
  <si>
    <t>FOTODOKUMENTACE UZEMNĚNÍ, POKLÁDKA KABELÁŽE</t>
  </si>
  <si>
    <t>HOD</t>
  </si>
  <si>
    <t>PŘÍPRAVNÉ A POMOCNÉ PRÁCE MIMO SPECIFIKACI</t>
  </si>
  <si>
    <t>UČAST NA KD INVESTORA</t>
  </si>
  <si>
    <t>VÝCHOZÍ REVIZE ELEKTRO</t>
  </si>
  <si>
    <t>PŘEDEPSANÉ ZKOUŠKY, ZAŠKOLENÍ, ZKUŠEBNÍ PROVOZ</t>
  </si>
  <si>
    <t>DOPRACOVÁNÍ DÍLČÍCH ČÁSTÍ REALIZAČNÍ DOKUMENTACE</t>
  </si>
  <si>
    <t>ZAJIŠTĚNÍ DOKUMENTACE PRO ÚDRŽBU DLE ČSN EN 13460</t>
  </si>
  <si>
    <t>DOKUMENTACE SKUTEČNÉHO PROVEDENÍ STAVBY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</si>
  <si>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</si>
  <si>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</si>
  <si>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</si>
  <si>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</si>
  <si>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</si>
  <si>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</si>
  <si>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Bourání konstrukcí</t>
  </si>
  <si>
    <t>HSV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</si>
  <si>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</si>
  <si>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</si>
  <si>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</si>
  <si>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</si>
  <si>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</si>
  <si>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</si>
  <si>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/>
  </si>
  <si>
    <t>Kód stavby:</t>
  </si>
  <si>
    <t>Název stavby:</t>
  </si>
  <si>
    <t>SKP:</t>
  </si>
  <si>
    <t>Účelová M.J:</t>
  </si>
  <si>
    <t>AKADEMICKÉ NÁMĚSTÍ VČETNĚ PARKOVACÍHO DOMU</t>
  </si>
  <si>
    <t>Projektant:</t>
  </si>
  <si>
    <t>Objednatel:</t>
  </si>
  <si>
    <t>Počet listů:</t>
  </si>
  <si>
    <t>Zpracovatel:</t>
  </si>
  <si>
    <t>Statutární město Brno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</si>
  <si>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</si>
  <si>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</si>
  <si>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</si>
  <si>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</si>
  <si>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</si>
  <si>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</si>
  <si>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</si>
  <si>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</si>
  <si>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</si>
  <si>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</si>
  <si>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</si>
  <si>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</si>
  <si>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</si>
  <si>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</si>
  <si>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</si>
  <si>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</si>
  <si>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</si>
  <si>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</si>
  <si>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</si>
  <si>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</si>
  <si>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</si>
  <si>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</si>
  <si>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</si>
  <si>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</si>
  <si>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</si>
  <si>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</si>
  <si>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</si>
  <si>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</si>
  <si>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</si>
  <si>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</si>
  <si>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</si>
  <si>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</si>
  <si>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</si>
  <si>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</si>
  <si>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</si>
  <si>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</si>
  <si>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</si>
  <si>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</si>
  <si>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</si>
  <si>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</si>
  <si>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</si>
  <si>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</si>
  <si>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</si>
  <si>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</si>
  <si>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</si>
  <si>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</si>
  <si>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</si>
  <si>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</si>
  <si>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</si>
  <si>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</si>
  <si>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 xml:space="preserve">Při použití této dok. pro výběr zhotovitele se předpokládá, že účastníci výběrového řízení budou na potřebné odborné </t>
  </si>
  <si>
    <t>úrovni, nezbytné k dopracování realizační, výrobní a dílenské dokumentace, či jejich zajištění, stejně jako k následné</t>
  </si>
  <si>
    <t>realizaci díla a budou plně odpovědní za odborné stanovení celkového rozsahu činností a prací včetně potřebného</t>
  </si>
  <si>
    <t>materiálu, nezbytného ke zhotovení díla, na základě údajů definovaných v této projektové dokumentaci.</t>
  </si>
  <si>
    <t xml:space="preserve">Účastníci výběrového řízení jsou při tvorbě cenové nabídky povinni zohlednit všechny další nezbytné náklady spojené </t>
  </si>
  <si>
    <t>z realizací díla a to včetně těch, které nejsou přímo uvedeny, či přímo nevyplývají z této projektové dokumentace.</t>
  </si>
  <si>
    <t xml:space="preserve">Za případné chybějící položky v cenové nabídce, které budou potřebné pro realizaci díla, plně odpovídá účastník </t>
  </si>
  <si>
    <t>výběrového řízení. Souhlas s výše uvedeným vyjadřuje každý účastník výběrového řízení podáním cenové nabídky.</t>
  </si>
  <si>
    <t xml:space="preserve">  </t>
  </si>
  <si>
    <t>Automatická pokladna s validátorem bankovek, 5tubovým mincovníkem a mincovním boxem, antikorozní úprava RAL9004 a RAL9006</t>
  </si>
  <si>
    <t>Elektropráce a dodávky</t>
  </si>
  <si>
    <t>SO.17a - Závory a podklady v parkovacím domě</t>
  </si>
  <si>
    <t>CELKEM</t>
  </si>
  <si>
    <t>Elektropráce a dodávky:</t>
  </si>
  <si>
    <t>ZÁVORY A POKLADNY V PARKOVACÍM DOMĚ</t>
  </si>
  <si>
    <t xml:space="preserve"> CELKEM</t>
  </si>
  <si>
    <t>Objekt : SO.17.1 - Závory a podklady v parkovacím domě</t>
  </si>
  <si>
    <t>SO-17.1</t>
  </si>
  <si>
    <t>Základní set vjezdového nebo výjezdového parkovacího terminálu. Obsah: skříň parkovacího automatu, antikorozní úprava RAL9004 a RAL9006. Skříň obsahuje řídící jednotku, tlačítko, topení a el. výzbroj. Skříň obsahuje přípravu pro instalaci interkomu, tiskárny a scaneru.</t>
  </si>
  <si>
    <t>Tiskárna parkovacích karet ze skládaných papírových lístků s dvojitým podavačem</t>
  </si>
  <si>
    <t xml:space="preserve">Cenová úroveň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</si>
</sst>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"/>
  </numFmts>
  <fonts count="14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2" borderId="33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5" xfId="0" applyFont="1" applyBorder="1"/>
    <xf numFmtId="0" fontId="5" fillId="0" borderId="36" xfId="0" applyFont="1" applyBorder="1"/>
    <xf numFmtId="0" fontId="5" fillId="0" borderId="38" xfId="0" applyFont="1" applyBorder="1"/>
    <xf numFmtId="0" fontId="5" fillId="0" borderId="39" xfId="0" applyFont="1" applyBorder="1"/>
    <xf numFmtId="0" fontId="5" fillId="0" borderId="27" xfId="0" applyFont="1" applyBorder="1"/>
    <xf numFmtId="0" fontId="5" fillId="0" borderId="22" xfId="0" applyFont="1" applyBorder="1"/>
    <xf numFmtId="0" fontId="5" fillId="0" borderId="27" xfId="0" applyFont="1" applyBorder="1" applyAlignment="1">
      <alignment horizontal="right" vertical="center"/>
    </xf>
    <xf numFmtId="0" fontId="5" fillId="0" borderId="27" xfId="0" applyFont="1" applyBorder="1" applyAlignment="1">
      <alignment horizontal="left" vertical="center"/>
    </xf>
    <xf numFmtId="0" fontId="5" fillId="0" borderId="25" xfId="0" applyFont="1" applyBorder="1"/>
    <xf numFmtId="0" fontId="5" fillId="0" borderId="40" xfId="0" applyFont="1" applyBorder="1"/>
    <xf numFmtId="0" fontId="5" fillId="0" borderId="32" xfId="0" applyFont="1" applyBorder="1"/>
    <xf numFmtId="0" fontId="5" fillId="0" borderId="41" xfId="0" applyFont="1" applyBorder="1"/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42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4" fontId="1" fillId="0" borderId="44" xfId="0" applyNumberFormat="1" applyFont="1" applyBorder="1" applyAlignment="1">
      <alignment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5" xfId="0" applyFont="1" applyFill="1" applyBorder="1"/>
    <xf numFmtId="0" fontId="5" fillId="2" borderId="46" xfId="0" applyFont="1" applyFill="1" applyBorder="1"/>
    <xf numFmtId="164" fontId="5" fillId="2" borderId="43" xfId="0" applyNumberFormat="1" applyFont="1" applyFill="1" applyBorder="1" applyAlignment="1">
      <alignment vertical="center"/>
    </xf>
    <xf numFmtId="164" fontId="5" fillId="2" borderId="44" xfId="0" applyNumberFormat="1" applyFont="1" applyFill="1" applyBorder="1" applyAlignment="1">
      <alignment vertical="center"/>
    </xf>
    <xf numFmtId="0" fontId="0" fillId="0" borderId="2" xfId="0" applyBorder="1"/>
    <xf numFmtId="0" fontId="5" fillId="2" borderId="50" xfId="0" applyFont="1" applyFill="1" applyBorder="1"/>
    <xf numFmtId="0" fontId="5" fillId="2" borderId="51" xfId="0" applyFont="1" applyFill="1" applyBorder="1"/>
    <xf numFmtId="0" fontId="5" fillId="2" borderId="52" xfId="0" applyFont="1" applyFill="1" applyBorder="1"/>
    <xf numFmtId="0" fontId="5" fillId="2" borderId="52" xfId="0" applyFont="1" applyFill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49" xfId="0" applyFont="1" applyBorder="1"/>
    <xf numFmtId="0" fontId="4" fillId="0" borderId="56" xfId="0" applyFont="1" applyBorder="1"/>
    <xf numFmtId="0" fontId="5" fillId="0" borderId="49" xfId="0" applyFont="1" applyBorder="1" applyAlignment="1">
      <alignment horizontal="left" vertical="center"/>
    </xf>
    <xf numFmtId="0" fontId="5" fillId="0" borderId="22" xfId="0" applyFont="1" applyBorder="1" applyAlignment="1">
      <alignment horizontal="right" vertical="center"/>
    </xf>
    <xf numFmtId="3" fontId="4" fillId="0" borderId="27" xfId="0" applyNumberFormat="1" applyFont="1" applyBorder="1" applyAlignment="1">
      <alignment vertical="center"/>
    </xf>
    <xf numFmtId="3" fontId="5" fillId="0" borderId="29" xfId="0" applyNumberFormat="1" applyFont="1" applyBorder="1" applyAlignment="1">
      <alignment vertical="center"/>
    </xf>
    <xf numFmtId="0" fontId="5" fillId="2" borderId="14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62" xfId="0" applyNumberFormat="1" applyFont="1" applyFill="1" applyBorder="1" applyAlignment="1">
      <alignment vertical="center"/>
    </xf>
    <xf numFmtId="0" fontId="4" fillId="2" borderId="18" xfId="0" applyFont="1" applyFill="1" applyBorder="1"/>
    <xf numFmtId="0" fontId="5" fillId="2" borderId="15" xfId="0" applyFont="1" applyFill="1" applyBorder="1" applyAlignment="1">
      <alignment horizontal="left" vertical="center"/>
    </xf>
    <xf numFmtId="3" fontId="5" fillId="2" borderId="15" xfId="0" applyNumberFormat="1" applyFont="1" applyFill="1" applyBorder="1" applyAlignment="1">
      <alignment vertical="center"/>
    </xf>
    <xf numFmtId="3" fontId="5" fillId="2" borderId="63" xfId="0" applyNumberFormat="1" applyFont="1" applyFill="1" applyBorder="1" applyAlignment="1">
      <alignment vertical="center"/>
    </xf>
    <xf numFmtId="0" fontId="0" fillId="0" borderId="64" xfId="0" applyFont="1" applyBorder="1" applyAlignment="1">
      <alignment horizontal="left" vertical="center"/>
    </xf>
    <xf numFmtId="49" fontId="0" fillId="0" borderId="65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28" xfId="0" applyFont="1" applyBorder="1" applyAlignment="1">
      <alignment vertical="center"/>
    </xf>
    <xf numFmtId="3" fontId="0" fillId="0" borderId="28" xfId="0" applyNumberFormat="1" applyFont="1" applyBorder="1" applyAlignment="1">
      <alignment vertical="center"/>
    </xf>
    <xf numFmtId="0" fontId="0" fillId="0" borderId="59" xfId="0" applyFont="1" applyBorder="1" applyAlignment="1">
      <alignment vertical="center"/>
    </xf>
    <xf numFmtId="4" fontId="0" fillId="0" borderId="69" xfId="0" applyNumberFormat="1" applyFont="1" applyBorder="1" applyAlignment="1">
      <alignment horizontal="right" vertical="center"/>
    </xf>
    <xf numFmtId="0" fontId="0" fillId="0" borderId="59" xfId="0" applyFont="1" applyBorder="1" applyAlignment="1">
      <alignment horizontal="center" vertical="center"/>
    </xf>
    <xf numFmtId="4" fontId="0" fillId="0" borderId="27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58" xfId="0" applyFont="1" applyBorder="1" applyAlignment="1">
      <alignment vertical="center"/>
    </xf>
    <xf numFmtId="3" fontId="0" fillId="0" borderId="72" xfId="0" applyNumberFormat="1" applyFont="1" applyBorder="1" applyAlignment="1">
      <alignment horizontal="right" vertical="center"/>
    </xf>
    <xf numFmtId="3" fontId="0" fillId="0" borderId="73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74" xfId="0" applyFont="1" applyBorder="1" applyAlignment="1">
      <alignment vertical="center"/>
    </xf>
    <xf numFmtId="0" fontId="0" fillId="0" borderId="81" xfId="0" applyFont="1" applyBorder="1" applyAlignment="1">
      <alignment vertical="center"/>
    </xf>
    <xf numFmtId="0" fontId="9" fillId="0" borderId="0" xfId="0" applyFont="1"/>
    <xf numFmtId="0" fontId="9" fillId="2" borderId="82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164" fontId="10" fillId="0" borderId="6" xfId="0" applyNumberFormat="1" applyFont="1" applyFill="1" applyBorder="1" applyAlignment="1">
      <alignment vertical="center"/>
    </xf>
    <xf numFmtId="164" fontId="10" fillId="0" borderId="42" xfId="0" applyNumberFormat="1" applyFont="1" applyFill="1" applyBorder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164" fontId="10" fillId="0" borderId="44" xfId="0" applyNumberFormat="1" applyFont="1" applyFill="1" applyBorder="1" applyAlignment="1">
      <alignment vertical="center"/>
    </xf>
    <xf numFmtId="0" fontId="10" fillId="0" borderId="0" xfId="0" applyFont="1" applyFill="1"/>
    <xf numFmtId="0" fontId="10" fillId="0" borderId="4" xfId="0" applyFont="1" applyFill="1" applyBorder="1" applyAlignment="1">
      <alignment horizontal="left" vertical="center" wrapText="1"/>
    </xf>
    <xf numFmtId="3" fontId="10" fillId="0" borderId="4" xfId="0" applyNumberFormat="1" applyFont="1" applyFill="1" applyBorder="1" applyAlignment="1">
      <alignment vertical="center"/>
    </xf>
    <xf numFmtId="164" fontId="10" fillId="0" borderId="0" xfId="0" applyNumberFormat="1" applyFont="1" applyFill="1"/>
    <xf numFmtId="0" fontId="12" fillId="0" borderId="0" xfId="0" applyFont="1" applyFill="1"/>
    <xf numFmtId="0" fontId="13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/>
    </xf>
    <xf numFmtId="0" fontId="5" fillId="0" borderId="78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48" xfId="0" applyBorder="1" applyAlignment="1"/>
    <xf numFmtId="0" fontId="0" fillId="0" borderId="27" xfId="0" applyFont="1" applyBorder="1" applyAlignment="1">
      <alignment horizontal="left" vertical="center"/>
    </xf>
    <xf numFmtId="49" fontId="0" fillId="2" borderId="9" xfId="0" applyNumberFormat="1" applyFont="1" applyFill="1" applyBorder="1" applyAlignment="1">
      <alignment horizontal="left" vertical="center"/>
    </xf>
    <xf numFmtId="0" fontId="0" fillId="0" borderId="10" xfId="0" applyBorder="1" applyAlignment="1"/>
    <xf numFmtId="0" fontId="0" fillId="0" borderId="66" xfId="0" applyBorder="1" applyAlignment="1"/>
    <xf numFmtId="49" fontId="0" fillId="2" borderId="47" xfId="0" applyNumberFormat="1" applyFont="1" applyFill="1" applyBorder="1" applyAlignment="1">
      <alignment horizontal="left" vertical="center"/>
    </xf>
    <xf numFmtId="49" fontId="0" fillId="0" borderId="47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0" xfId="0" applyAlignment="1"/>
    <xf numFmtId="0" fontId="0" fillId="0" borderId="12" xfId="0" applyBorder="1" applyAlignment="1"/>
    <xf numFmtId="0" fontId="0" fillId="0" borderId="5" xfId="0" applyFont="1" applyBorder="1" applyAlignment="1">
      <alignment horizontal="left"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3" xfId="0" applyFont="1" applyBorder="1" applyAlignment="1">
      <alignment horizontal="left" vertical="center"/>
    </xf>
    <xf numFmtId="49" fontId="0" fillId="0" borderId="11" xfId="0" applyNumberFormat="1" applyFont="1" applyBorder="1" applyAlignment="1">
      <alignment horizontal="left" vertical="center"/>
    </xf>
    <xf numFmtId="0" fontId="0" fillId="0" borderId="68" xfId="0" applyBorder="1" applyAlignment="1"/>
    <xf numFmtId="0" fontId="0" fillId="0" borderId="69" xfId="0" applyFont="1" applyBorder="1" applyAlignment="1">
      <alignment horizontal="left" vertical="center"/>
    </xf>
    <xf numFmtId="0" fontId="0" fillId="0" borderId="59" xfId="0" applyFont="1" applyBorder="1" applyAlignment="1"/>
    <xf numFmtId="0" fontId="0" fillId="0" borderId="59" xfId="0" applyBorder="1" applyAlignment="1"/>
    <xf numFmtId="0" fontId="0" fillId="0" borderId="1" xfId="0" applyFont="1" applyBorder="1" applyAlignment="1"/>
    <xf numFmtId="49" fontId="0" fillId="0" borderId="59" xfId="0" applyNumberFormat="1" applyFont="1" applyBorder="1" applyAlignment="1">
      <alignment horizontal="right" vertical="center"/>
    </xf>
    <xf numFmtId="0" fontId="0" fillId="0" borderId="60" xfId="0" applyBorder="1" applyAlignment="1"/>
    <xf numFmtId="49" fontId="0" fillId="0" borderId="1" xfId="0" applyNumberFormat="1" applyFont="1" applyBorder="1" applyAlignment="1">
      <alignment horizontal="left" vertical="center"/>
    </xf>
    <xf numFmtId="0" fontId="0" fillId="0" borderId="28" xfId="0" applyBorder="1" applyAlignment="1"/>
    <xf numFmtId="49" fontId="0" fillId="0" borderId="16" xfId="0" applyNumberFormat="1" applyFont="1" applyBorder="1" applyAlignment="1">
      <alignment horizontal="left" vertical="center"/>
    </xf>
    <xf numFmtId="0" fontId="0" fillId="0" borderId="13" xfId="0" applyBorder="1" applyAlignment="1"/>
    <xf numFmtId="0" fontId="0" fillId="0" borderId="58" xfId="0" applyFont="1" applyBorder="1" applyAlignment="1">
      <alignment horizontal="left" vertical="center"/>
    </xf>
    <xf numFmtId="49" fontId="0" fillId="0" borderId="59" xfId="0" applyNumberFormat="1" applyFont="1" applyBorder="1" applyAlignment="1">
      <alignment horizontal="left" vertical="center"/>
    </xf>
    <xf numFmtId="0" fontId="0" fillId="0" borderId="67" xfId="0" applyFont="1" applyBorder="1" applyAlignment="1"/>
    <xf numFmtId="0" fontId="0" fillId="0" borderId="67" xfId="0" applyBorder="1" applyAlignment="1"/>
    <xf numFmtId="0" fontId="0" fillId="0" borderId="48" xfId="0" applyFont="1" applyBorder="1" applyAlignment="1"/>
    <xf numFmtId="0" fontId="0" fillId="0" borderId="69" xfId="0" applyFont="1" applyBorder="1" applyAlignment="1">
      <alignment vertical="center"/>
    </xf>
    <xf numFmtId="3" fontId="0" fillId="0" borderId="69" xfId="0" applyNumberFormat="1" applyFont="1" applyBorder="1" applyAlignment="1">
      <alignment horizontal="right" vertical="center"/>
    </xf>
    <xf numFmtId="0" fontId="8" fillId="0" borderId="18" xfId="0" applyFont="1" applyBorder="1" applyAlignment="1">
      <alignment horizontal="center" vertical="center"/>
    </xf>
    <xf numFmtId="0" fontId="0" fillId="0" borderId="52" xfId="0" applyBorder="1" applyAlignment="1"/>
    <xf numFmtId="0" fontId="0" fillId="0" borderId="53" xfId="0" applyBorder="1" applyAlignment="1"/>
    <xf numFmtId="0" fontId="3" fillId="0" borderId="19" xfId="0" applyFont="1" applyBorder="1" applyAlignment="1">
      <alignment horizontal="center" vertical="center"/>
    </xf>
    <xf numFmtId="0" fontId="0" fillId="0" borderId="20" xfId="0" applyBorder="1" applyAlignment="1"/>
    <xf numFmtId="0" fontId="0" fillId="0" borderId="21" xfId="0" applyBorder="1" applyAlignment="1"/>
    <xf numFmtId="0" fontId="0" fillId="0" borderId="23" xfId="0" applyBorder="1" applyAlignment="1">
      <alignment vertical="center"/>
    </xf>
    <xf numFmtId="0" fontId="0" fillId="0" borderId="70" xfId="0" applyBorder="1" applyAlignment="1"/>
    <xf numFmtId="0" fontId="0" fillId="0" borderId="58" xfId="0" applyFont="1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59" xfId="0" applyFont="1" applyBorder="1" applyAlignment="1">
      <alignment vertical="center"/>
    </xf>
    <xf numFmtId="0" fontId="0" fillId="0" borderId="67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74" xfId="0" applyBorder="1" applyAlignment="1"/>
    <xf numFmtId="0" fontId="0" fillId="0" borderId="1" xfId="0" applyFont="1" applyBorder="1" applyAlignment="1">
      <alignment vertical="center"/>
    </xf>
    <xf numFmtId="0" fontId="0" fillId="0" borderId="48" xfId="0" applyFont="1" applyBorder="1" applyAlignment="1">
      <alignment vertical="center"/>
    </xf>
    <xf numFmtId="0" fontId="0" fillId="0" borderId="20" xfId="0" applyFont="1" applyBorder="1" applyAlignment="1"/>
    <xf numFmtId="0" fontId="0" fillId="0" borderId="74" xfId="0" applyFont="1" applyBorder="1" applyAlignment="1"/>
    <xf numFmtId="0" fontId="3" fillId="0" borderId="76" xfId="0" applyFont="1" applyBorder="1" applyAlignment="1">
      <alignment vertical="center"/>
    </xf>
    <xf numFmtId="0" fontId="0" fillId="0" borderId="77" xfId="0" applyBorder="1" applyAlignment="1"/>
    <xf numFmtId="0" fontId="0" fillId="0" borderId="80" xfId="0" applyBorder="1" applyAlignment="1"/>
    <xf numFmtId="0" fontId="3" fillId="0" borderId="78" xfId="0" applyFont="1" applyBorder="1" applyAlignment="1">
      <alignment vertical="center"/>
    </xf>
    <xf numFmtId="0" fontId="0" fillId="0" borderId="79" xfId="0" applyBorder="1" applyAlignment="1"/>
    <xf numFmtId="49" fontId="0" fillId="0" borderId="22" xfId="0" applyNumberFormat="1" applyFont="1" applyBorder="1" applyAlignment="1">
      <alignment vertical="center"/>
    </xf>
    <xf numFmtId="0" fontId="0" fillId="0" borderId="71" xfId="0" applyBorder="1" applyAlignment="1"/>
    <xf numFmtId="3" fontId="0" fillId="0" borderId="27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8" xfId="0" applyBorder="1" applyAlignment="1"/>
    <xf numFmtId="0" fontId="0" fillId="0" borderId="75" xfId="0" applyBorder="1" applyAlignment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75" xfId="0" applyBorder="1" applyAlignment="1">
      <alignment vertical="center"/>
    </xf>
    <xf numFmtId="164" fontId="0" fillId="0" borderId="69" xfId="0" applyNumberFormat="1" applyFont="1" applyBorder="1" applyAlignment="1">
      <alignment horizontal="right" vertical="center"/>
    </xf>
    <xf numFmtId="0" fontId="0" fillId="0" borderId="59" xfId="0" applyBorder="1" applyAlignment="1">
      <alignment horizontal="right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57" xfId="0" applyBorder="1" applyAlignment="1">
      <alignment vertical="center"/>
    </xf>
    <xf numFmtId="164" fontId="0" fillId="0" borderId="49" xfId="0" applyNumberFormat="1" applyFont="1" applyBorder="1" applyAlignment="1">
      <alignment horizontal="right" vertical="center"/>
    </xf>
    <xf numFmtId="3" fontId="0" fillId="0" borderId="49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9" fontId="9" fillId="2" borderId="14" xfId="0" applyNumberFormat="1" applyFont="1" applyFill="1" applyBorder="1" applyAlignment="1">
      <alignment horizontal="left" vertical="center"/>
    </xf>
    <xf numFmtId="0" fontId="9" fillId="0" borderId="61" xfId="0" applyFont="1" applyBorder="1" applyAlignment="1"/>
    <xf numFmtId="3" fontId="9" fillId="2" borderId="61" xfId="0" applyNumberFormat="1" applyFont="1" applyFill="1" applyBorder="1" applyAlignment="1">
      <alignment horizontal="right" vertical="center"/>
    </xf>
    <xf numFmtId="0" fontId="0" fillId="0" borderId="61" xfId="0" applyBorder="1" applyAlignment="1"/>
    <xf numFmtId="0" fontId="1" fillId="0" borderId="34" xfId="0" applyFont="1" applyBorder="1" applyAlignment="1">
      <alignment horizontal="center" vertical="center"/>
    </xf>
    <xf numFmtId="0" fontId="0" fillId="0" borderId="55" xfId="0" applyBorder="1" applyAlignment="1"/>
    <xf numFmtId="0" fontId="1" fillId="0" borderId="37" xfId="0" applyFont="1" applyBorder="1" applyAlignment="1">
      <alignment horizontal="center" vertical="center"/>
    </xf>
    <xf numFmtId="0" fontId="0" fillId="0" borderId="54" xfId="0" applyBorder="1" applyAlignment="1"/>
    <xf numFmtId="0" fontId="1" fillId="0" borderId="49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3" fontId="5" fillId="2" borderId="15" xfId="0" applyNumberFormat="1" applyFont="1" applyFill="1" applyBorder="1" applyAlignment="1">
      <alignment horizontal="right" vertical="center"/>
    </xf>
    <xf numFmtId="0" fontId="1" fillId="0" borderId="2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1" fillId="0" borderId="19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</cellXfs>
  <cellStyles count="1">
    <cellStyle name="Normální" xfId="0" builtinId="0" customBuiltin="1"/>
  </cellStyles>
  <dxfs count="0"/>
  <tableStyles count="1" defaultTableStyle="TableStyleMedium2" defaultPivotStyle="PivotStyleLight16">
    <tableStyle name="Invisible" pivot="0" table="0" count="0" xr9:uid="{CC0DDEAC-2972-4381-8DC5-7E162829B16B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workbookViewId="0">
      <selection activeCell="M4" sqref="M4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119" t="s">
        <v>108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3" ht="9.9499999999999993" customHeight="1" thickBo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3" spans="1:13" ht="12.95" customHeight="1" x14ac:dyDescent="0.2">
      <c r="A3" s="122" t="s">
        <v>109</v>
      </c>
      <c r="B3" s="123"/>
      <c r="C3" s="123"/>
      <c r="D3" s="124"/>
      <c r="E3" s="125" t="s">
        <v>110</v>
      </c>
      <c r="F3" s="123"/>
      <c r="G3" s="123"/>
      <c r="H3" s="123"/>
      <c r="I3" s="123"/>
      <c r="J3" s="124"/>
      <c r="K3" s="125" t="s">
        <v>111</v>
      </c>
      <c r="L3" s="124"/>
      <c r="M3" s="74" t="s">
        <v>112</v>
      </c>
    </row>
    <row r="4" spans="1:13" ht="12.95" customHeight="1" x14ac:dyDescent="0.2">
      <c r="A4" s="114" t="s">
        <v>191</v>
      </c>
      <c r="B4" s="115"/>
      <c r="C4" s="115"/>
      <c r="D4" s="116"/>
      <c r="E4" s="117" t="s">
        <v>188</v>
      </c>
      <c r="F4" s="115"/>
      <c r="G4" s="115"/>
      <c r="H4" s="115"/>
      <c r="I4" s="115"/>
      <c r="J4" s="116"/>
      <c r="K4" s="118" t="s">
        <v>113</v>
      </c>
      <c r="L4" s="116"/>
      <c r="M4" s="75"/>
    </row>
    <row r="5" spans="1:13" ht="12.95" customHeight="1" x14ac:dyDescent="0.2">
      <c r="A5" s="110" t="s">
        <v>114</v>
      </c>
      <c r="B5" s="111"/>
      <c r="C5" s="111"/>
      <c r="D5" s="112"/>
      <c r="E5" s="113" t="s">
        <v>115</v>
      </c>
      <c r="F5" s="111"/>
      <c r="G5" s="111"/>
      <c r="H5" s="111"/>
      <c r="I5" s="111"/>
      <c r="J5" s="112"/>
      <c r="K5" s="113" t="s">
        <v>116</v>
      </c>
      <c r="L5" s="112"/>
      <c r="M5" s="76" t="s">
        <v>117</v>
      </c>
    </row>
    <row r="6" spans="1:13" ht="12.95" customHeight="1" x14ac:dyDescent="0.2">
      <c r="A6" s="114" t="s">
        <v>113</v>
      </c>
      <c r="B6" s="115"/>
      <c r="C6" s="115"/>
      <c r="D6" s="116"/>
      <c r="E6" s="117" t="s">
        <v>118</v>
      </c>
      <c r="F6" s="115"/>
      <c r="G6" s="115"/>
      <c r="H6" s="115"/>
      <c r="I6" s="115"/>
      <c r="J6" s="116"/>
      <c r="K6" s="118" t="s">
        <v>113</v>
      </c>
      <c r="L6" s="116"/>
      <c r="M6" s="75" t="s">
        <v>113</v>
      </c>
    </row>
    <row r="7" spans="1:13" s="3" customFormat="1" ht="12.95" customHeight="1" x14ac:dyDescent="0.2">
      <c r="A7" s="138" t="s">
        <v>119</v>
      </c>
      <c r="B7" s="129"/>
      <c r="C7" s="129"/>
      <c r="D7" s="139"/>
      <c r="E7" s="129"/>
      <c r="F7" s="129"/>
      <c r="G7" s="140"/>
      <c r="H7" s="128" t="s">
        <v>124</v>
      </c>
      <c r="I7" s="129"/>
      <c r="J7" s="129"/>
      <c r="K7" s="129"/>
      <c r="L7" s="129"/>
      <c r="M7" s="77"/>
    </row>
    <row r="8" spans="1:13" s="3" customFormat="1" ht="12.95" customHeight="1" x14ac:dyDescent="0.2">
      <c r="A8" s="138" t="s">
        <v>120</v>
      </c>
      <c r="B8" s="129"/>
      <c r="C8" s="129"/>
      <c r="D8" s="139" t="s">
        <v>123</v>
      </c>
      <c r="E8" s="129"/>
      <c r="F8" s="129"/>
      <c r="G8" s="140"/>
      <c r="H8" s="128" t="s">
        <v>125</v>
      </c>
      <c r="I8" s="129"/>
      <c r="J8" s="129"/>
      <c r="K8" s="129"/>
      <c r="L8" s="129"/>
      <c r="M8" s="78" t="str">
        <f>IF(M7=0,"",E28/M7)</f>
        <v/>
      </c>
    </row>
    <row r="9" spans="1:13" ht="12.95" customHeight="1" x14ac:dyDescent="0.2">
      <c r="A9" s="138" t="s">
        <v>121</v>
      </c>
      <c r="B9" s="130"/>
      <c r="C9" s="130"/>
      <c r="D9" s="139" t="s">
        <v>113</v>
      </c>
      <c r="E9" s="130"/>
      <c r="F9" s="130"/>
      <c r="G9" s="141"/>
      <c r="H9" s="128" t="s">
        <v>126</v>
      </c>
      <c r="I9" s="130"/>
      <c r="J9" s="130"/>
      <c r="K9" s="132" t="s">
        <v>113</v>
      </c>
      <c r="L9" s="130"/>
      <c r="M9" s="133"/>
    </row>
    <row r="10" spans="1:13" s="3" customFormat="1" ht="12.95" customHeight="1" x14ac:dyDescent="0.2">
      <c r="A10" s="110" t="s">
        <v>122</v>
      </c>
      <c r="B10" s="131"/>
      <c r="C10" s="131"/>
      <c r="D10" s="134" t="s">
        <v>113</v>
      </c>
      <c r="E10" s="131"/>
      <c r="F10" s="131"/>
      <c r="G10" s="142"/>
      <c r="H10" s="113" t="s">
        <v>127</v>
      </c>
      <c r="I10" s="131"/>
      <c r="J10" s="134"/>
      <c r="K10" s="111"/>
      <c r="L10" s="111"/>
      <c r="M10" s="135"/>
    </row>
    <row r="11" spans="1:13" ht="12.95" customHeight="1" thickBot="1" x14ac:dyDescent="0.25">
      <c r="A11" s="126" t="s">
        <v>113</v>
      </c>
      <c r="B11" s="121"/>
      <c r="C11" s="121"/>
      <c r="D11" s="121"/>
      <c r="E11" s="121"/>
      <c r="F11" s="121"/>
      <c r="G11" s="127"/>
      <c r="H11" s="136" t="s">
        <v>113</v>
      </c>
      <c r="I11" s="121"/>
      <c r="J11" s="121"/>
      <c r="K11" s="121"/>
      <c r="L11" s="121"/>
      <c r="M11" s="137"/>
    </row>
    <row r="12" spans="1:13" ht="28.5" customHeight="1" thickBot="1" x14ac:dyDescent="0.25">
      <c r="A12" s="145" t="s">
        <v>128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7"/>
    </row>
    <row r="13" spans="1:13" ht="12.95" customHeight="1" x14ac:dyDescent="0.2">
      <c r="A13" s="148" t="s">
        <v>129</v>
      </c>
      <c r="B13" s="149"/>
      <c r="C13" s="149"/>
      <c r="D13" s="149"/>
      <c r="E13" s="149"/>
      <c r="F13" s="149"/>
      <c r="G13" s="148" t="s">
        <v>130</v>
      </c>
      <c r="H13" s="149"/>
      <c r="I13" s="149"/>
      <c r="J13" s="149"/>
      <c r="K13" s="149"/>
      <c r="L13" s="149"/>
      <c r="M13" s="150"/>
    </row>
    <row r="14" spans="1:13" s="3" customFormat="1" ht="12.95" customHeight="1" x14ac:dyDescent="0.2">
      <c r="A14" s="151"/>
      <c r="B14" s="128" t="s">
        <v>131</v>
      </c>
      <c r="C14" s="129"/>
      <c r="D14" s="140"/>
      <c r="E14" s="144">
        <f>REKAPITULACE!C16</f>
        <v>0</v>
      </c>
      <c r="F14" s="129"/>
      <c r="G14" s="153" t="s">
        <v>146</v>
      </c>
      <c r="H14" s="154"/>
      <c r="I14" s="154"/>
      <c r="J14" s="155"/>
      <c r="K14" s="80"/>
      <c r="L14" s="81" t="s">
        <v>147</v>
      </c>
      <c r="M14" s="85">
        <f>E24*K14/100</f>
        <v>0</v>
      </c>
    </row>
    <row r="15" spans="1:13" s="3" customFormat="1" ht="12.95" customHeight="1" x14ac:dyDescent="0.2">
      <c r="A15" s="152"/>
      <c r="B15" s="128" t="s">
        <v>132</v>
      </c>
      <c r="C15" s="129"/>
      <c r="D15" s="140"/>
      <c r="E15" s="144">
        <f>REKAPITULACE!D16</f>
        <v>0</v>
      </c>
      <c r="F15" s="129"/>
      <c r="G15" s="153" t="s">
        <v>148</v>
      </c>
      <c r="H15" s="154"/>
      <c r="I15" s="154"/>
      <c r="J15" s="155"/>
      <c r="K15" s="80"/>
      <c r="L15" s="81" t="s">
        <v>147</v>
      </c>
      <c r="M15" s="85">
        <f>E24*K15/100</f>
        <v>0</v>
      </c>
    </row>
    <row r="16" spans="1:13" s="3" customFormat="1" ht="12.95" customHeight="1" x14ac:dyDescent="0.2">
      <c r="A16" s="84" t="s">
        <v>133</v>
      </c>
      <c r="B16" s="143" t="s">
        <v>134</v>
      </c>
      <c r="C16" s="129"/>
      <c r="D16" s="140"/>
      <c r="E16" s="144">
        <f>REKAPITULACE!E10</f>
        <v>0</v>
      </c>
      <c r="F16" s="129"/>
      <c r="G16" s="153" t="s">
        <v>149</v>
      </c>
      <c r="H16" s="154"/>
      <c r="I16" s="154"/>
      <c r="J16" s="155"/>
      <c r="K16" s="80">
        <v>1</v>
      </c>
      <c r="L16" s="81" t="s">
        <v>147</v>
      </c>
      <c r="M16" s="85">
        <f>E24*K16/100</f>
        <v>0</v>
      </c>
    </row>
    <row r="17" spans="1:13" s="3" customFormat="1" ht="12.95" customHeight="1" x14ac:dyDescent="0.2">
      <c r="A17" s="84" t="s">
        <v>135</v>
      </c>
      <c r="B17" s="143" t="s">
        <v>136</v>
      </c>
      <c r="C17" s="129"/>
      <c r="D17" s="140"/>
      <c r="E17" s="144">
        <v>0</v>
      </c>
      <c r="F17" s="129"/>
      <c r="G17" s="153" t="s">
        <v>150</v>
      </c>
      <c r="H17" s="154"/>
      <c r="I17" s="154"/>
      <c r="J17" s="155"/>
      <c r="K17" s="80">
        <v>1</v>
      </c>
      <c r="L17" s="81" t="s">
        <v>147</v>
      </c>
      <c r="M17" s="85">
        <f>E24*K17/100</f>
        <v>0</v>
      </c>
    </row>
    <row r="18" spans="1:13" s="3" customFormat="1" ht="12.95" customHeight="1" x14ac:dyDescent="0.2">
      <c r="A18" s="84" t="s">
        <v>137</v>
      </c>
      <c r="B18" s="143" t="s">
        <v>138</v>
      </c>
      <c r="C18" s="129"/>
      <c r="D18" s="140"/>
      <c r="E18" s="144">
        <v>0</v>
      </c>
      <c r="F18" s="129"/>
      <c r="G18" s="153" t="s">
        <v>151</v>
      </c>
      <c r="H18" s="154"/>
      <c r="I18" s="154"/>
      <c r="J18" s="155"/>
      <c r="K18" s="80">
        <v>0.5</v>
      </c>
      <c r="L18" s="81" t="s">
        <v>147</v>
      </c>
      <c r="M18" s="85">
        <f>E24*K18/100</f>
        <v>0</v>
      </c>
    </row>
    <row r="19" spans="1:13" s="3" customFormat="1" ht="12.95" customHeight="1" x14ac:dyDescent="0.2">
      <c r="A19" s="84" t="s">
        <v>139</v>
      </c>
      <c r="B19" s="143" t="s">
        <v>140</v>
      </c>
      <c r="C19" s="129"/>
      <c r="D19" s="140"/>
      <c r="E19" s="144">
        <f>REKAPITULACE!E14</f>
        <v>0</v>
      </c>
      <c r="F19" s="129"/>
      <c r="G19" s="153" t="s">
        <v>152</v>
      </c>
      <c r="H19" s="154"/>
      <c r="I19" s="154"/>
      <c r="J19" s="155"/>
      <c r="K19" s="80">
        <v>0.5</v>
      </c>
      <c r="L19" s="81" t="s">
        <v>147</v>
      </c>
      <c r="M19" s="85">
        <f>E24*K19/100</f>
        <v>0</v>
      </c>
    </row>
    <row r="20" spans="1:13" s="3" customFormat="1" ht="12.95" customHeight="1" x14ac:dyDescent="0.2">
      <c r="A20" s="153" t="s">
        <v>141</v>
      </c>
      <c r="B20" s="156"/>
      <c r="C20" s="156"/>
      <c r="D20" s="157"/>
      <c r="E20" s="144">
        <f>SUM(E16:E19)</f>
        <v>0</v>
      </c>
      <c r="F20" s="129"/>
      <c r="G20" s="153" t="s">
        <v>153</v>
      </c>
      <c r="H20" s="154"/>
      <c r="I20" s="154"/>
      <c r="J20" s="155"/>
      <c r="K20" s="80">
        <v>0.25</v>
      </c>
      <c r="L20" s="81" t="s">
        <v>147</v>
      </c>
      <c r="M20" s="85">
        <f>E24*K20/100</f>
        <v>0</v>
      </c>
    </row>
    <row r="21" spans="1:13" s="3" customFormat="1" ht="12.95" customHeight="1" x14ac:dyDescent="0.2">
      <c r="A21" s="153" t="s">
        <v>142</v>
      </c>
      <c r="B21" s="156"/>
      <c r="C21" s="156"/>
      <c r="D21" s="157"/>
      <c r="E21" s="144"/>
      <c r="F21" s="129"/>
      <c r="G21" s="153" t="s">
        <v>154</v>
      </c>
      <c r="H21" s="154"/>
      <c r="I21" s="154"/>
      <c r="J21" s="155"/>
      <c r="K21" s="80"/>
      <c r="L21" s="81" t="s">
        <v>147</v>
      </c>
      <c r="M21" s="85">
        <f>E24*K21/100</f>
        <v>0</v>
      </c>
    </row>
    <row r="22" spans="1:13" s="3" customFormat="1" ht="12.95" customHeight="1" x14ac:dyDescent="0.2">
      <c r="A22" s="153" t="s">
        <v>143</v>
      </c>
      <c r="B22" s="156"/>
      <c r="C22" s="156"/>
      <c r="D22" s="157"/>
      <c r="E22" s="144">
        <v>0</v>
      </c>
      <c r="F22" s="129"/>
      <c r="G22" s="153" t="s">
        <v>155</v>
      </c>
      <c r="H22" s="154"/>
      <c r="I22" s="154"/>
      <c r="J22" s="155"/>
      <c r="K22" s="80">
        <v>0</v>
      </c>
      <c r="L22" s="81" t="s">
        <v>147</v>
      </c>
      <c r="M22" s="85">
        <f>E24*K22/100</f>
        <v>0</v>
      </c>
    </row>
    <row r="23" spans="1:13" s="3" customFormat="1" ht="12.95" customHeight="1" thickBot="1" x14ac:dyDescent="0.25">
      <c r="A23" s="153" t="s">
        <v>144</v>
      </c>
      <c r="B23" s="156"/>
      <c r="C23" s="156"/>
      <c r="D23" s="157"/>
      <c r="E23" s="144">
        <v>0</v>
      </c>
      <c r="F23" s="129"/>
      <c r="G23" s="158"/>
      <c r="H23" s="159"/>
      <c r="I23" s="159"/>
      <c r="J23" s="160"/>
      <c r="K23" s="82"/>
      <c r="L23" s="83" t="s">
        <v>147</v>
      </c>
      <c r="M23" s="86">
        <f>E24*K23/100</f>
        <v>0</v>
      </c>
    </row>
    <row r="24" spans="1:13" s="3" customFormat="1" ht="12.95" customHeight="1" x14ac:dyDescent="0.2">
      <c r="A24" s="153" t="s">
        <v>145</v>
      </c>
      <c r="B24" s="156"/>
      <c r="C24" s="156"/>
      <c r="D24" s="156"/>
      <c r="E24" s="144">
        <f>SUM(E20:E23)</f>
        <v>0</v>
      </c>
      <c r="F24" s="129"/>
      <c r="G24" s="148" t="s">
        <v>156</v>
      </c>
      <c r="H24" s="149"/>
      <c r="I24" s="149"/>
      <c r="J24" s="149"/>
      <c r="K24" s="149"/>
      <c r="L24" s="149"/>
      <c r="M24" s="161"/>
    </row>
    <row r="25" spans="1:13" s="3" customFormat="1" ht="12.95" customHeight="1" x14ac:dyDescent="0.2">
      <c r="A25" s="153" t="s">
        <v>158</v>
      </c>
      <c r="B25" s="154"/>
      <c r="C25" s="154"/>
      <c r="D25" s="155"/>
      <c r="E25" s="144">
        <f>SUM(M14:M23)</f>
        <v>0</v>
      </c>
      <c r="F25" s="130"/>
      <c r="G25" s="153"/>
      <c r="H25" s="156"/>
      <c r="I25" s="156"/>
      <c r="J25" s="157"/>
      <c r="K25" s="80"/>
      <c r="L25" s="81" t="s">
        <v>147</v>
      </c>
      <c r="M25" s="85">
        <f>E24*K25/100</f>
        <v>0</v>
      </c>
    </row>
    <row r="26" spans="1:13" s="3" customFormat="1" ht="12.95" customHeight="1" thickBot="1" x14ac:dyDescent="0.25">
      <c r="A26" s="153" t="s">
        <v>159</v>
      </c>
      <c r="B26" s="154"/>
      <c r="C26" s="154"/>
      <c r="D26" s="155"/>
      <c r="E26" s="144">
        <f>SUM(M25:M26)</f>
        <v>0</v>
      </c>
      <c r="F26" s="130"/>
      <c r="G26" s="158"/>
      <c r="H26" s="162"/>
      <c r="I26" s="162"/>
      <c r="J26" s="163"/>
      <c r="K26" s="82"/>
      <c r="L26" s="83" t="s">
        <v>147</v>
      </c>
      <c r="M26" s="86">
        <f>E24*K26/100</f>
        <v>0</v>
      </c>
    </row>
    <row r="27" spans="1:13" s="3" customFormat="1" ht="12.95" customHeight="1" thickBot="1" x14ac:dyDescent="0.25">
      <c r="A27" s="158" t="s">
        <v>160</v>
      </c>
      <c r="B27" s="159"/>
      <c r="C27" s="159"/>
      <c r="D27" s="160"/>
      <c r="E27" s="173">
        <f>SUM(M28:M28)</f>
        <v>0</v>
      </c>
      <c r="F27" s="111"/>
      <c r="G27" s="148" t="s">
        <v>157</v>
      </c>
      <c r="H27" s="164"/>
      <c r="I27" s="164"/>
      <c r="J27" s="164"/>
      <c r="K27" s="164"/>
      <c r="L27" s="164"/>
      <c r="M27" s="165"/>
    </row>
    <row r="28" spans="1:13" s="3" customFormat="1" ht="12.95" customHeight="1" thickBot="1" x14ac:dyDescent="0.25">
      <c r="A28" s="174" t="s">
        <v>161</v>
      </c>
      <c r="B28" s="175"/>
      <c r="C28" s="175"/>
      <c r="D28" s="176"/>
      <c r="E28" s="177">
        <f>SUM(E24:E27)</f>
        <v>0</v>
      </c>
      <c r="F28" s="123"/>
      <c r="G28" s="158"/>
      <c r="H28" s="162"/>
      <c r="I28" s="162"/>
      <c r="J28" s="163"/>
      <c r="K28" s="82"/>
      <c r="L28" s="83" t="s">
        <v>147</v>
      </c>
      <c r="M28" s="86">
        <f>E24*K28/100</f>
        <v>0</v>
      </c>
    </row>
    <row r="29" spans="1:13" s="4" customFormat="1" ht="12.95" customHeight="1" x14ac:dyDescent="0.2">
      <c r="A29" s="166" t="s">
        <v>162</v>
      </c>
      <c r="B29" s="167"/>
      <c r="C29" s="167"/>
      <c r="D29" s="168"/>
      <c r="E29" s="169" t="s">
        <v>163</v>
      </c>
      <c r="F29" s="167"/>
      <c r="G29" s="168"/>
      <c r="H29" s="169" t="s">
        <v>164</v>
      </c>
      <c r="I29" s="167"/>
      <c r="J29" s="167"/>
      <c r="K29" s="167"/>
      <c r="L29" s="167"/>
      <c r="M29" s="170"/>
    </row>
    <row r="30" spans="1:13" s="3" customFormat="1" ht="12.95" customHeight="1" x14ac:dyDescent="0.2">
      <c r="A30" s="171" t="s">
        <v>113</v>
      </c>
      <c r="B30" s="111"/>
      <c r="C30" s="111"/>
      <c r="D30" s="112"/>
      <c r="E30" s="87" t="s">
        <v>165</v>
      </c>
      <c r="F30" s="162"/>
      <c r="G30" s="112"/>
      <c r="H30" s="87" t="s">
        <v>165</v>
      </c>
      <c r="I30" s="162"/>
      <c r="J30" s="111"/>
      <c r="K30" s="111"/>
      <c r="L30" s="111"/>
      <c r="M30" s="172"/>
    </row>
    <row r="31" spans="1:13" s="3" customFormat="1" ht="12.95" customHeight="1" x14ac:dyDescent="0.2">
      <c r="A31" s="178" t="s">
        <v>166</v>
      </c>
      <c r="B31" s="120"/>
      <c r="C31" s="179"/>
      <c r="D31" s="180"/>
      <c r="E31" s="87" t="s">
        <v>166</v>
      </c>
      <c r="F31" s="179"/>
      <c r="G31" s="180"/>
      <c r="H31" s="87" t="s">
        <v>166</v>
      </c>
      <c r="I31" s="179"/>
      <c r="J31" s="120"/>
      <c r="K31" s="120"/>
      <c r="L31" s="120"/>
      <c r="M31" s="181"/>
    </row>
    <row r="32" spans="1:13" s="3" customFormat="1" ht="12.95" customHeight="1" x14ac:dyDescent="0.2">
      <c r="A32" s="178"/>
      <c r="B32" s="120"/>
      <c r="C32" s="120"/>
      <c r="D32" s="180"/>
      <c r="E32" s="185" t="s">
        <v>167</v>
      </c>
      <c r="F32" s="120"/>
      <c r="G32" s="180"/>
      <c r="H32" s="185" t="s">
        <v>167</v>
      </c>
      <c r="I32" s="120"/>
      <c r="J32" s="120"/>
      <c r="K32" s="120"/>
      <c r="L32" s="120"/>
      <c r="M32" s="181"/>
    </row>
    <row r="33" spans="1:13" x14ac:dyDescent="0.2">
      <c r="A33" s="182"/>
      <c r="B33" s="183"/>
      <c r="C33" s="183"/>
      <c r="D33" s="184"/>
      <c r="E33" s="186"/>
      <c r="F33" s="183"/>
      <c r="G33" s="184"/>
      <c r="H33" s="186"/>
      <c r="I33" s="183"/>
      <c r="J33" s="183"/>
      <c r="K33" s="183"/>
      <c r="L33" s="183"/>
      <c r="M33" s="187"/>
    </row>
    <row r="34" spans="1:13" s="3" customFormat="1" ht="56.25" customHeight="1" thickBot="1" x14ac:dyDescent="0.25">
      <c r="A34" s="182"/>
      <c r="B34" s="183"/>
      <c r="C34" s="183"/>
      <c r="D34" s="184"/>
      <c r="E34" s="186"/>
      <c r="F34" s="183"/>
      <c r="G34" s="184"/>
      <c r="H34" s="186"/>
      <c r="I34" s="183"/>
      <c r="J34" s="183"/>
      <c r="K34" s="183"/>
      <c r="L34" s="183"/>
      <c r="M34" s="187"/>
    </row>
    <row r="35" spans="1:13" s="3" customFormat="1" ht="12.95" customHeight="1" x14ac:dyDescent="0.2">
      <c r="A35" s="190" t="s">
        <v>168</v>
      </c>
      <c r="B35" s="191"/>
      <c r="C35" s="191"/>
      <c r="D35" s="192"/>
      <c r="E35" s="193">
        <v>21</v>
      </c>
      <c r="F35" s="149"/>
      <c r="G35" s="88" t="s">
        <v>169</v>
      </c>
      <c r="H35" s="194">
        <f>ROUND(E28-H37,0)</f>
        <v>0</v>
      </c>
      <c r="I35" s="149"/>
      <c r="J35" s="149"/>
      <c r="K35" s="149"/>
      <c r="L35" s="149"/>
      <c r="M35" s="89" t="s">
        <v>170</v>
      </c>
    </row>
    <row r="36" spans="1:13" s="3" customFormat="1" ht="12.95" customHeight="1" x14ac:dyDescent="0.2">
      <c r="A36" s="153" t="s">
        <v>171</v>
      </c>
      <c r="B36" s="154"/>
      <c r="C36" s="154"/>
      <c r="D36" s="155"/>
      <c r="E36" s="188">
        <v>21</v>
      </c>
      <c r="F36" s="130"/>
      <c r="G36" s="79" t="s">
        <v>169</v>
      </c>
      <c r="H36" s="144">
        <f>ROUND(H35*E36/100,0)</f>
        <v>0</v>
      </c>
      <c r="I36" s="130"/>
      <c r="J36" s="130"/>
      <c r="K36" s="130"/>
      <c r="L36" s="130"/>
      <c r="M36" s="90" t="s">
        <v>170</v>
      </c>
    </row>
    <row r="37" spans="1:13" s="3" customFormat="1" ht="12.95" customHeight="1" x14ac:dyDescent="0.2">
      <c r="A37" s="153" t="s">
        <v>168</v>
      </c>
      <c r="B37" s="154"/>
      <c r="C37" s="154"/>
      <c r="D37" s="155"/>
      <c r="E37" s="188">
        <v>15</v>
      </c>
      <c r="F37" s="130"/>
      <c r="G37" s="79" t="s">
        <v>169</v>
      </c>
      <c r="H37" s="144">
        <v>0</v>
      </c>
      <c r="I37" s="189"/>
      <c r="J37" s="189"/>
      <c r="K37" s="189"/>
      <c r="L37" s="189"/>
      <c r="M37" s="90" t="s">
        <v>170</v>
      </c>
    </row>
    <row r="38" spans="1:13" s="3" customFormat="1" ht="12.95" customHeight="1" x14ac:dyDescent="0.2">
      <c r="A38" s="153" t="s">
        <v>171</v>
      </c>
      <c r="B38" s="154"/>
      <c r="C38" s="154"/>
      <c r="D38" s="155"/>
      <c r="E38" s="188">
        <v>15</v>
      </c>
      <c r="F38" s="130"/>
      <c r="G38" s="79" t="s">
        <v>169</v>
      </c>
      <c r="H38" s="144">
        <f>ROUND(H37*E38/100,0)</f>
        <v>0</v>
      </c>
      <c r="I38" s="130"/>
      <c r="J38" s="130"/>
      <c r="K38" s="130"/>
      <c r="L38" s="130"/>
      <c r="M38" s="90" t="s">
        <v>170</v>
      </c>
    </row>
    <row r="39" spans="1:13" s="91" customFormat="1" ht="19.5" customHeight="1" thickBot="1" x14ac:dyDescent="0.3">
      <c r="A39" s="197" t="s">
        <v>172</v>
      </c>
      <c r="B39" s="198"/>
      <c r="C39" s="198"/>
      <c r="D39" s="198"/>
      <c r="E39" s="198"/>
      <c r="F39" s="198"/>
      <c r="G39" s="198"/>
      <c r="H39" s="199">
        <f>CEILING(SUM(H35:H38),1)</f>
        <v>0</v>
      </c>
      <c r="I39" s="200"/>
      <c r="J39" s="200"/>
      <c r="K39" s="200"/>
      <c r="L39" s="200"/>
      <c r="M39" s="92" t="s">
        <v>170</v>
      </c>
    </row>
    <row r="40" spans="1:13" s="3" customFormat="1" ht="12.95" customHeight="1" x14ac:dyDescent="0.2"/>
    <row r="41" spans="1:13" s="3" customFormat="1" ht="12.95" customHeight="1" x14ac:dyDescent="0.2">
      <c r="A41" s="179" t="s">
        <v>173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</row>
    <row r="42" spans="1:13" s="17" customFormat="1" ht="12.95" customHeight="1" x14ac:dyDescent="0.2">
      <c r="B42" s="195" t="s">
        <v>174</v>
      </c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</row>
    <row r="43" spans="1:13" s="17" customFormat="1" ht="12.95" customHeight="1" x14ac:dyDescent="0.2">
      <c r="B43" s="195" t="s">
        <v>175</v>
      </c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</row>
    <row r="44" spans="1:13" s="17" customFormat="1" ht="12.95" customHeight="1" x14ac:dyDescent="0.2">
      <c r="B44" s="195" t="s">
        <v>176</v>
      </c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</row>
    <row r="45" spans="1:13" s="17" customFormat="1" ht="12.95" customHeight="1" x14ac:dyDescent="0.2">
      <c r="B45" s="195" t="s">
        <v>177</v>
      </c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</row>
    <row r="46" spans="1:13" s="17" customFormat="1" ht="12.95" customHeight="1" x14ac:dyDescent="0.2">
      <c r="B46" s="195" t="s">
        <v>178</v>
      </c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</row>
    <row r="47" spans="1:13" s="17" customFormat="1" ht="12.95" customHeight="1" x14ac:dyDescent="0.2">
      <c r="B47" s="195" t="s">
        <v>179</v>
      </c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</row>
    <row r="48" spans="1:13" s="17" customFormat="1" ht="12.95" customHeight="1" x14ac:dyDescent="0.2">
      <c r="B48" s="195" t="s">
        <v>180</v>
      </c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</row>
    <row r="49" spans="2:13" s="17" customFormat="1" ht="12.95" customHeight="1" x14ac:dyDescent="0.2">
      <c r="B49" s="195" t="s">
        <v>181</v>
      </c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</row>
  </sheetData>
  <mergeCells count="118">
    <mergeCell ref="B45:M45"/>
    <mergeCell ref="B46:M46"/>
    <mergeCell ref="B47:M47"/>
    <mergeCell ref="B48:M48"/>
    <mergeCell ref="B49:M49"/>
    <mergeCell ref="A39:G39"/>
    <mergeCell ref="H39:L39"/>
    <mergeCell ref="A41:M41"/>
    <mergeCell ref="B42:M42"/>
    <mergeCell ref="B43:M43"/>
    <mergeCell ref="B44:M44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"/>
  <sheetViews>
    <sheetView workbookViewId="0">
      <selection activeCell="C32" sqref="C32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06" t="s">
        <v>0</v>
      </c>
      <c r="B1" s="120"/>
      <c r="C1" s="120"/>
      <c r="D1" s="206" t="s">
        <v>194</v>
      </c>
      <c r="E1" s="120"/>
    </row>
    <row r="2" spans="1:5" s="2" customFormat="1" x14ac:dyDescent="0.2">
      <c r="A2" s="206" t="s">
        <v>190</v>
      </c>
      <c r="B2" s="120"/>
      <c r="C2" s="120"/>
      <c r="D2" s="206" t="s">
        <v>1</v>
      </c>
      <c r="E2" s="120"/>
    </row>
    <row r="3" spans="1:5" s="1" customFormat="1" ht="9.75" x14ac:dyDescent="0.2"/>
    <row r="4" spans="1:5" s="4" customFormat="1" x14ac:dyDescent="0.2">
      <c r="A4" s="207" t="s">
        <v>100</v>
      </c>
      <c r="B4" s="120"/>
      <c r="C4" s="120"/>
      <c r="D4" s="120"/>
      <c r="E4" s="120"/>
    </row>
    <row r="5" spans="1:5" s="1" customFormat="1" ht="10.5" thickBot="1" x14ac:dyDescent="0.25"/>
    <row r="6" spans="1:5" s="1" customFormat="1" ht="9.75" customHeight="1" x14ac:dyDescent="0.2">
      <c r="A6" s="201" t="s">
        <v>101</v>
      </c>
      <c r="B6" s="203" t="s">
        <v>102</v>
      </c>
      <c r="C6" s="205" t="s">
        <v>103</v>
      </c>
      <c r="D6" s="149"/>
      <c r="E6" s="150"/>
    </row>
    <row r="7" spans="1:5" s="1" customFormat="1" ht="9.75" customHeight="1" thickBot="1" x14ac:dyDescent="0.25">
      <c r="A7" s="202"/>
      <c r="B7" s="204"/>
      <c r="C7" s="56" t="s">
        <v>16</v>
      </c>
      <c r="D7" s="57" t="s">
        <v>21</v>
      </c>
      <c r="E7" s="58" t="s">
        <v>104</v>
      </c>
    </row>
    <row r="8" spans="1:5" s="17" customFormat="1" ht="11.25" x14ac:dyDescent="0.2">
      <c r="A8" s="59"/>
      <c r="B8" s="62" t="s">
        <v>24</v>
      </c>
      <c r="C8" s="60"/>
      <c r="D8" s="60"/>
      <c r="E8" s="61"/>
    </row>
    <row r="9" spans="1:5" s="17" customFormat="1" ht="11.25" x14ac:dyDescent="0.2">
      <c r="A9" s="63">
        <v>96</v>
      </c>
      <c r="B9" s="29" t="s">
        <v>105</v>
      </c>
      <c r="C9" s="64">
        <f>ROZPOČET!G14</f>
        <v>0</v>
      </c>
      <c r="D9" s="64">
        <f>ROZPOČET!I14</f>
        <v>0</v>
      </c>
      <c r="E9" s="65">
        <f>C9+D9</f>
        <v>0</v>
      </c>
    </row>
    <row r="10" spans="1:5" s="17" customFormat="1" ht="12" thickBot="1" x14ac:dyDescent="0.25">
      <c r="A10" s="66"/>
      <c r="B10" s="67" t="s">
        <v>106</v>
      </c>
      <c r="C10" s="68">
        <f>SUM(C9:C9)</f>
        <v>0</v>
      </c>
      <c r="D10" s="68">
        <f>SUM(D9:D9)</f>
        <v>0</v>
      </c>
      <c r="E10" s="69">
        <f>SUM(E9:E9)</f>
        <v>0</v>
      </c>
    </row>
    <row r="11" spans="1:5" s="1" customFormat="1" ht="10.5" thickBot="1" x14ac:dyDescent="0.25"/>
    <row r="12" spans="1:5" s="17" customFormat="1" ht="11.25" x14ac:dyDescent="0.2">
      <c r="A12" s="59"/>
      <c r="B12" s="109" t="s">
        <v>187</v>
      </c>
      <c r="C12" s="60"/>
      <c r="D12" s="60"/>
      <c r="E12" s="61"/>
    </row>
    <row r="13" spans="1:5" s="17" customFormat="1" ht="11.25" x14ac:dyDescent="0.2">
      <c r="A13" s="63"/>
      <c r="B13" s="29" t="s">
        <v>185</v>
      </c>
      <c r="C13" s="64">
        <f>ROZPOČET!G104</f>
        <v>0</v>
      </c>
      <c r="D13" s="64">
        <f>ROZPOČET!I104</f>
        <v>0</v>
      </c>
      <c r="E13" s="65">
        <f>C13+D13</f>
        <v>0</v>
      </c>
    </row>
    <row r="14" spans="1:5" s="17" customFormat="1" ht="12" thickBot="1" x14ac:dyDescent="0.25">
      <c r="A14" s="66"/>
      <c r="B14" s="67" t="s">
        <v>186</v>
      </c>
      <c r="C14" s="68">
        <f>SUM(C13:C13)</f>
        <v>0</v>
      </c>
      <c r="D14" s="68">
        <f>SUM(D13:D13)</f>
        <v>0</v>
      </c>
      <c r="E14" s="69">
        <f>SUM(E13:E13)</f>
        <v>0</v>
      </c>
    </row>
    <row r="15" spans="1:5" s="1" customFormat="1" ht="10.5" thickBot="1" x14ac:dyDescent="0.25"/>
    <row r="16" spans="1:5" s="17" customFormat="1" ht="12" thickBot="1" x14ac:dyDescent="0.25">
      <c r="A16" s="70"/>
      <c r="B16" s="71" t="s">
        <v>107</v>
      </c>
      <c r="C16" s="72">
        <f>C10+C14</f>
        <v>0</v>
      </c>
      <c r="D16" s="72">
        <f>D10+D14</f>
        <v>0</v>
      </c>
      <c r="E16" s="73">
        <f>E10+E14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59"/>
  <sheetViews>
    <sheetView tabSelected="1" topLeftCell="A22" zoomScale="130" zoomScaleNormal="130" workbookViewId="0">
      <selection activeCell="B49" sqref="B49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</cols>
  <sheetData>
    <row r="1" spans="1:9" s="2" customFormat="1" x14ac:dyDescent="0.2">
      <c r="A1" s="206" t="s">
        <v>0</v>
      </c>
      <c r="B1" s="120"/>
      <c r="C1" s="120"/>
      <c r="D1" s="120"/>
      <c r="E1" s="120"/>
      <c r="F1" s="120"/>
      <c r="G1" s="120"/>
      <c r="H1" s="206" t="s">
        <v>194</v>
      </c>
      <c r="I1" s="120"/>
    </row>
    <row r="2" spans="1:9" s="2" customFormat="1" x14ac:dyDescent="0.2">
      <c r="A2" s="206" t="s">
        <v>190</v>
      </c>
      <c r="B2" s="120"/>
      <c r="C2" s="120"/>
      <c r="D2" s="120"/>
      <c r="E2" s="120"/>
      <c r="F2" s="120"/>
      <c r="G2" s="120"/>
      <c r="H2" s="206" t="s">
        <v>1</v>
      </c>
      <c r="I2" s="120"/>
    </row>
    <row r="3" spans="1:9" s="1" customFormat="1" ht="9.75" x14ac:dyDescent="0.2"/>
    <row r="4" spans="1:9" s="3" customFormat="1" x14ac:dyDescent="0.2">
      <c r="A4" s="207" t="s">
        <v>2</v>
      </c>
      <c r="B4" s="120"/>
      <c r="C4" s="120"/>
      <c r="D4" s="120"/>
      <c r="E4" s="120"/>
      <c r="F4" s="120"/>
      <c r="G4" s="120"/>
      <c r="H4" s="120"/>
      <c r="I4" s="120"/>
    </row>
    <row r="5" spans="1:9" s="1" customFormat="1" ht="10.5" thickBot="1" x14ac:dyDescent="0.25"/>
    <row r="6" spans="1:9" s="1" customFormat="1" x14ac:dyDescent="0.2">
      <c r="A6" s="5" t="s">
        <v>3</v>
      </c>
      <c r="B6" s="211" t="s">
        <v>7</v>
      </c>
      <c r="C6" s="211" t="s">
        <v>9</v>
      </c>
      <c r="D6" s="211" t="s">
        <v>11</v>
      </c>
      <c r="E6" s="211" t="s">
        <v>13</v>
      </c>
      <c r="F6" s="213" t="s">
        <v>15</v>
      </c>
      <c r="G6" s="149"/>
      <c r="H6" s="149"/>
      <c r="I6" s="150"/>
    </row>
    <row r="7" spans="1:9" s="1" customFormat="1" x14ac:dyDescent="0.2">
      <c r="A7" s="6" t="s">
        <v>4</v>
      </c>
      <c r="B7" s="212"/>
      <c r="C7" s="212"/>
      <c r="D7" s="212"/>
      <c r="E7" s="212"/>
      <c r="F7" s="209" t="s">
        <v>16</v>
      </c>
      <c r="G7" s="111"/>
      <c r="H7" s="210" t="s">
        <v>21</v>
      </c>
      <c r="I7" s="135"/>
    </row>
    <row r="8" spans="1:9" s="1" customFormat="1" ht="9.75" x14ac:dyDescent="0.2">
      <c r="A8" s="6" t="s">
        <v>5</v>
      </c>
      <c r="B8" s="212"/>
      <c r="C8" s="212"/>
      <c r="D8" s="212"/>
      <c r="E8" s="212"/>
      <c r="F8" s="9" t="s">
        <v>17</v>
      </c>
      <c r="G8" s="11" t="s">
        <v>19</v>
      </c>
      <c r="H8" s="13" t="s">
        <v>17</v>
      </c>
      <c r="I8" s="15" t="s">
        <v>19</v>
      </c>
    </row>
    <row r="9" spans="1:9" s="1" customFormat="1" ht="10.5" thickBot="1" x14ac:dyDescent="0.25">
      <c r="A9" s="7" t="s">
        <v>6</v>
      </c>
      <c r="B9" s="8" t="s">
        <v>8</v>
      </c>
      <c r="C9" s="8" t="s">
        <v>10</v>
      </c>
      <c r="D9" s="8" t="s">
        <v>12</v>
      </c>
      <c r="E9" s="8" t="s">
        <v>14</v>
      </c>
      <c r="F9" s="10" t="s">
        <v>18</v>
      </c>
      <c r="G9" s="12" t="s">
        <v>20</v>
      </c>
      <c r="H9" s="14" t="s">
        <v>22</v>
      </c>
      <c r="I9" s="16" t="s">
        <v>23</v>
      </c>
    </row>
    <row r="10" spans="1:9" s="18" customFormat="1" ht="11.25" x14ac:dyDescent="0.2">
      <c r="A10" s="20"/>
      <c r="B10" s="19"/>
      <c r="C10" s="21" t="s">
        <v>24</v>
      </c>
      <c r="D10" s="19"/>
      <c r="E10" s="19"/>
      <c r="F10" s="22"/>
      <c r="G10" s="23"/>
      <c r="H10" s="24"/>
      <c r="I10" s="25"/>
    </row>
    <row r="11" spans="1:9" s="18" customFormat="1" ht="11.25" x14ac:dyDescent="0.2">
      <c r="A11" s="27"/>
      <c r="B11" s="28" t="s">
        <v>25</v>
      </c>
      <c r="C11" s="29" t="s">
        <v>26</v>
      </c>
      <c r="D11" s="26"/>
      <c r="E11" s="26"/>
      <c r="F11" s="30"/>
      <c r="G11" s="31"/>
      <c r="H11" s="32"/>
      <c r="I11" s="33"/>
    </row>
    <row r="12" spans="1:9" s="1" customFormat="1" ht="9.75" x14ac:dyDescent="0.2">
      <c r="A12" s="34">
        <v>1</v>
      </c>
      <c r="B12" s="35" t="s">
        <v>27</v>
      </c>
      <c r="C12" s="36" t="s">
        <v>28</v>
      </c>
      <c r="D12" s="37" t="s">
        <v>29</v>
      </c>
      <c r="E12" s="38">
        <v>20</v>
      </c>
      <c r="F12" s="39">
        <v>0</v>
      </c>
      <c r="G12" s="40">
        <f>E12*F12</f>
        <v>0</v>
      </c>
      <c r="H12" s="41"/>
      <c r="I12" s="42">
        <f>E12*H12</f>
        <v>0</v>
      </c>
    </row>
    <row r="13" spans="1:9" s="1" customFormat="1" ht="19.5" x14ac:dyDescent="0.2">
      <c r="A13" s="34">
        <f>A12+1</f>
        <v>2</v>
      </c>
      <c r="B13" s="35" t="s">
        <v>30</v>
      </c>
      <c r="C13" s="36" t="s">
        <v>31</v>
      </c>
      <c r="D13" s="37" t="s">
        <v>29</v>
      </c>
      <c r="E13" s="38">
        <v>20</v>
      </c>
      <c r="F13" s="39"/>
      <c r="G13" s="40">
        <f>E13*F13</f>
        <v>0</v>
      </c>
      <c r="H13" s="41">
        <v>0</v>
      </c>
      <c r="I13" s="42">
        <f>E13*H13</f>
        <v>0</v>
      </c>
    </row>
    <row r="14" spans="1:9" s="18" customFormat="1" ht="12" thickBot="1" x14ac:dyDescent="0.25">
      <c r="A14" s="43"/>
      <c r="B14" s="45">
        <v>96</v>
      </c>
      <c r="C14" s="46" t="s">
        <v>32</v>
      </c>
      <c r="D14" s="44"/>
      <c r="E14" s="44"/>
      <c r="F14" s="47"/>
      <c r="G14" s="49">
        <f>SUM(G12:G13)</f>
        <v>0</v>
      </c>
      <c r="H14" s="48"/>
      <c r="I14" s="50">
        <f>SUM(I12:I13)</f>
        <v>0</v>
      </c>
    </row>
    <row r="15" spans="1:9" ht="13.5" thickBot="1" x14ac:dyDescent="0.25">
      <c r="A15" s="51"/>
      <c r="B15" s="51"/>
      <c r="C15" s="51"/>
      <c r="D15" s="51"/>
      <c r="E15" s="51"/>
      <c r="F15" s="51"/>
      <c r="G15" s="51"/>
      <c r="H15" s="51"/>
      <c r="I15" s="51"/>
    </row>
    <row r="16" spans="1:9" s="1" customFormat="1" x14ac:dyDescent="0.2">
      <c r="A16" s="5" t="s">
        <v>3</v>
      </c>
      <c r="B16" s="211" t="s">
        <v>7</v>
      </c>
      <c r="C16" s="211" t="s">
        <v>9</v>
      </c>
      <c r="D16" s="211" t="s">
        <v>11</v>
      </c>
      <c r="E16" s="211" t="s">
        <v>13</v>
      </c>
      <c r="F16" s="213" t="s">
        <v>15</v>
      </c>
      <c r="G16" s="149"/>
      <c r="H16" s="149"/>
      <c r="I16" s="150"/>
    </row>
    <row r="17" spans="1:11" s="1" customFormat="1" x14ac:dyDescent="0.2">
      <c r="A17" s="6" t="s">
        <v>4</v>
      </c>
      <c r="B17" s="212"/>
      <c r="C17" s="212"/>
      <c r="D17" s="212"/>
      <c r="E17" s="212"/>
      <c r="F17" s="209" t="s">
        <v>16</v>
      </c>
      <c r="G17" s="111"/>
      <c r="H17" s="210" t="s">
        <v>21</v>
      </c>
      <c r="I17" s="135"/>
    </row>
    <row r="18" spans="1:11" s="1" customFormat="1" ht="9.75" x14ac:dyDescent="0.2">
      <c r="A18" s="6" t="s">
        <v>5</v>
      </c>
      <c r="B18" s="212"/>
      <c r="C18" s="212"/>
      <c r="D18" s="212"/>
      <c r="E18" s="212"/>
      <c r="F18" s="9" t="s">
        <v>17</v>
      </c>
      <c r="G18" s="11" t="s">
        <v>19</v>
      </c>
      <c r="H18" s="13" t="s">
        <v>17</v>
      </c>
      <c r="I18" s="15" t="s">
        <v>19</v>
      </c>
    </row>
    <row r="19" spans="1:11" s="1" customFormat="1" ht="10.5" thickBot="1" x14ac:dyDescent="0.25">
      <c r="A19" s="7" t="s">
        <v>6</v>
      </c>
      <c r="B19" s="8" t="s">
        <v>8</v>
      </c>
      <c r="C19" s="8" t="s">
        <v>10</v>
      </c>
      <c r="D19" s="8" t="s">
        <v>12</v>
      </c>
      <c r="E19" s="8" t="s">
        <v>14</v>
      </c>
      <c r="F19" s="10" t="s">
        <v>18</v>
      </c>
      <c r="G19" s="12" t="s">
        <v>20</v>
      </c>
      <c r="H19" s="14" t="s">
        <v>22</v>
      </c>
      <c r="I19" s="16" t="s">
        <v>23</v>
      </c>
    </row>
    <row r="20" spans="1:11" s="18" customFormat="1" x14ac:dyDescent="0.2">
      <c r="A20" s="20"/>
      <c r="B20" s="19"/>
      <c r="C20" s="107" t="s">
        <v>184</v>
      </c>
      <c r="D20" s="19"/>
      <c r="E20" s="19"/>
      <c r="F20" s="22"/>
      <c r="G20" s="23"/>
      <c r="H20" s="24"/>
      <c r="I20" s="25"/>
    </row>
    <row r="21" spans="1:11" s="102" customFormat="1" ht="9.75" x14ac:dyDescent="0.2">
      <c r="A21" s="93">
        <f>A13+1</f>
        <v>3</v>
      </c>
      <c r="B21" s="94"/>
      <c r="C21" s="95" t="s">
        <v>39</v>
      </c>
      <c r="D21" s="96"/>
      <c r="E21" s="97"/>
      <c r="F21" s="98">
        <v>0</v>
      </c>
      <c r="G21" s="99">
        <f t="shared" ref="G21:G45" si="0">E21*F21</f>
        <v>0</v>
      </c>
      <c r="H21" s="100">
        <v>0</v>
      </c>
      <c r="I21" s="101">
        <f t="shared" ref="I21:I45" si="1">E21*H21</f>
        <v>0</v>
      </c>
      <c r="K21" s="105"/>
    </row>
    <row r="22" spans="1:11" s="102" customFormat="1" ht="19.5" x14ac:dyDescent="0.2">
      <c r="A22" s="93">
        <f>A21+1</f>
        <v>4</v>
      </c>
      <c r="B22" s="94" t="s">
        <v>33</v>
      </c>
      <c r="C22" s="103" t="s">
        <v>40</v>
      </c>
      <c r="D22" s="96" t="s">
        <v>34</v>
      </c>
      <c r="E22" s="104">
        <v>1</v>
      </c>
      <c r="F22" s="98"/>
      <c r="G22" s="99">
        <f t="shared" si="0"/>
        <v>0</v>
      </c>
      <c r="H22" s="100">
        <v>0</v>
      </c>
      <c r="I22" s="101">
        <f t="shared" si="1"/>
        <v>0</v>
      </c>
      <c r="K22" s="105"/>
    </row>
    <row r="23" spans="1:11" s="102" customFormat="1" ht="9.75" x14ac:dyDescent="0.2">
      <c r="A23" s="93">
        <f t="shared" ref="A23:A45" si="2">A22+1</f>
        <v>5</v>
      </c>
      <c r="B23" s="94" t="s">
        <v>33</v>
      </c>
      <c r="C23" s="103" t="s">
        <v>41</v>
      </c>
      <c r="D23" s="96" t="s">
        <v>34</v>
      </c>
      <c r="E23" s="104">
        <v>1</v>
      </c>
      <c r="F23" s="98"/>
      <c r="G23" s="99">
        <f t="shared" si="0"/>
        <v>0</v>
      </c>
      <c r="H23" s="100">
        <v>0</v>
      </c>
      <c r="I23" s="101">
        <f t="shared" si="1"/>
        <v>0</v>
      </c>
      <c r="K23" s="105"/>
    </row>
    <row r="24" spans="1:11" s="102" customFormat="1" ht="9.75" x14ac:dyDescent="0.2">
      <c r="A24" s="93">
        <f t="shared" si="2"/>
        <v>6</v>
      </c>
      <c r="B24" s="94" t="s">
        <v>33</v>
      </c>
      <c r="C24" s="103" t="s">
        <v>42</v>
      </c>
      <c r="D24" s="96" t="s">
        <v>34</v>
      </c>
      <c r="E24" s="104">
        <v>1</v>
      </c>
      <c r="F24" s="98"/>
      <c r="G24" s="99">
        <f t="shared" si="0"/>
        <v>0</v>
      </c>
      <c r="H24" s="100">
        <v>0</v>
      </c>
      <c r="I24" s="101">
        <f t="shared" si="1"/>
        <v>0</v>
      </c>
      <c r="K24" s="105"/>
    </row>
    <row r="25" spans="1:11" s="102" customFormat="1" ht="9.75" x14ac:dyDescent="0.2">
      <c r="A25" s="93">
        <f t="shared" si="2"/>
        <v>7</v>
      </c>
      <c r="B25" s="94" t="s">
        <v>33</v>
      </c>
      <c r="C25" s="103" t="s">
        <v>43</v>
      </c>
      <c r="D25" s="96" t="s">
        <v>34</v>
      </c>
      <c r="E25" s="104">
        <v>1</v>
      </c>
      <c r="F25" s="98"/>
      <c r="G25" s="99">
        <f t="shared" si="0"/>
        <v>0</v>
      </c>
      <c r="H25" s="100">
        <v>0</v>
      </c>
      <c r="I25" s="101">
        <f t="shared" si="1"/>
        <v>0</v>
      </c>
      <c r="K25" s="105"/>
    </row>
    <row r="26" spans="1:11" s="102" customFormat="1" ht="9.75" x14ac:dyDescent="0.2">
      <c r="A26" s="93">
        <f t="shared" si="2"/>
        <v>8</v>
      </c>
      <c r="B26" s="94" t="s">
        <v>33</v>
      </c>
      <c r="C26" s="103" t="s">
        <v>44</v>
      </c>
      <c r="D26" s="96" t="s">
        <v>34</v>
      </c>
      <c r="E26" s="104">
        <v>1</v>
      </c>
      <c r="F26" s="98"/>
      <c r="G26" s="99">
        <f t="shared" si="0"/>
        <v>0</v>
      </c>
      <c r="H26" s="100">
        <v>0</v>
      </c>
      <c r="I26" s="101">
        <f t="shared" si="1"/>
        <v>0</v>
      </c>
      <c r="K26" s="105"/>
    </row>
    <row r="27" spans="1:11" s="102" customFormat="1" ht="9.75" x14ac:dyDescent="0.2">
      <c r="A27" s="93">
        <f t="shared" si="2"/>
        <v>9</v>
      </c>
      <c r="B27" s="94" t="s">
        <v>33</v>
      </c>
      <c r="C27" s="103" t="s">
        <v>45</v>
      </c>
      <c r="D27" s="96" t="s">
        <v>34</v>
      </c>
      <c r="E27" s="104">
        <v>1</v>
      </c>
      <c r="F27" s="98"/>
      <c r="G27" s="99">
        <f t="shared" si="0"/>
        <v>0</v>
      </c>
      <c r="H27" s="100">
        <v>0</v>
      </c>
      <c r="I27" s="101">
        <f t="shared" si="1"/>
        <v>0</v>
      </c>
      <c r="K27" s="105"/>
    </row>
    <row r="28" spans="1:11" s="102" customFormat="1" ht="9.75" x14ac:dyDescent="0.2">
      <c r="A28" s="93">
        <f t="shared" si="2"/>
        <v>10</v>
      </c>
      <c r="B28" s="94" t="s">
        <v>33</v>
      </c>
      <c r="C28" s="103" t="s">
        <v>46</v>
      </c>
      <c r="D28" s="96" t="s">
        <v>34</v>
      </c>
      <c r="E28" s="104">
        <v>1</v>
      </c>
      <c r="F28" s="98"/>
      <c r="G28" s="99">
        <f t="shared" si="0"/>
        <v>0</v>
      </c>
      <c r="H28" s="100">
        <v>0</v>
      </c>
      <c r="I28" s="101">
        <f t="shared" si="1"/>
        <v>0</v>
      </c>
      <c r="K28" s="105"/>
    </row>
    <row r="29" spans="1:11" s="102" customFormat="1" ht="9.75" x14ac:dyDescent="0.2">
      <c r="A29" s="93">
        <f t="shared" si="2"/>
        <v>11</v>
      </c>
      <c r="B29" s="94" t="s">
        <v>33</v>
      </c>
      <c r="C29" s="103" t="s">
        <v>47</v>
      </c>
      <c r="D29" s="96" t="s">
        <v>34</v>
      </c>
      <c r="E29" s="104">
        <v>1</v>
      </c>
      <c r="F29" s="98"/>
      <c r="G29" s="99">
        <f t="shared" si="0"/>
        <v>0</v>
      </c>
      <c r="H29" s="100">
        <v>0</v>
      </c>
      <c r="I29" s="101">
        <f t="shared" si="1"/>
        <v>0</v>
      </c>
      <c r="K29" s="105"/>
    </row>
    <row r="30" spans="1:11" s="102" customFormat="1" ht="9.75" x14ac:dyDescent="0.2">
      <c r="A30" s="93">
        <f t="shared" si="2"/>
        <v>12</v>
      </c>
      <c r="B30" s="94" t="s">
        <v>33</v>
      </c>
      <c r="C30" s="103" t="s">
        <v>48</v>
      </c>
      <c r="D30" s="96" t="s">
        <v>34</v>
      </c>
      <c r="E30" s="104">
        <v>1</v>
      </c>
      <c r="F30" s="98"/>
      <c r="G30" s="99">
        <f t="shared" si="0"/>
        <v>0</v>
      </c>
      <c r="H30" s="100">
        <v>0</v>
      </c>
      <c r="I30" s="101">
        <f t="shared" si="1"/>
        <v>0</v>
      </c>
      <c r="K30" s="105"/>
    </row>
    <row r="31" spans="1:11" s="102" customFormat="1" ht="9.75" x14ac:dyDescent="0.2">
      <c r="A31" s="93">
        <f t="shared" si="2"/>
        <v>13</v>
      </c>
      <c r="B31" s="94" t="s">
        <v>33</v>
      </c>
      <c r="C31" s="103" t="s">
        <v>49</v>
      </c>
      <c r="D31" s="96" t="s">
        <v>34</v>
      </c>
      <c r="E31" s="104">
        <v>1</v>
      </c>
      <c r="F31" s="98"/>
      <c r="G31" s="99">
        <f t="shared" si="0"/>
        <v>0</v>
      </c>
      <c r="H31" s="100">
        <v>0</v>
      </c>
      <c r="I31" s="101">
        <f t="shared" si="1"/>
        <v>0</v>
      </c>
      <c r="K31" s="105"/>
    </row>
    <row r="32" spans="1:11" s="102" customFormat="1" ht="9.75" x14ac:dyDescent="0.2">
      <c r="A32" s="93">
        <f t="shared" si="2"/>
        <v>14</v>
      </c>
      <c r="B32" s="94" t="s">
        <v>33</v>
      </c>
      <c r="C32" s="103" t="s">
        <v>50</v>
      </c>
      <c r="D32" s="96" t="s">
        <v>34</v>
      </c>
      <c r="E32" s="104">
        <v>2</v>
      </c>
      <c r="F32" s="98"/>
      <c r="G32" s="99">
        <f t="shared" si="0"/>
        <v>0</v>
      </c>
      <c r="H32" s="100">
        <v>0</v>
      </c>
      <c r="I32" s="101">
        <f t="shared" si="1"/>
        <v>0</v>
      </c>
      <c r="K32" s="105"/>
    </row>
    <row r="33" spans="1:11" s="102" customFormat="1" ht="9.75" x14ac:dyDescent="0.2">
      <c r="A33" s="93">
        <f t="shared" si="2"/>
        <v>15</v>
      </c>
      <c r="B33" s="94" t="s">
        <v>33</v>
      </c>
      <c r="C33" s="103" t="s">
        <v>51</v>
      </c>
      <c r="D33" s="96" t="s">
        <v>34</v>
      </c>
      <c r="E33" s="104">
        <v>1</v>
      </c>
      <c r="F33" s="98"/>
      <c r="G33" s="99">
        <f t="shared" si="0"/>
        <v>0</v>
      </c>
      <c r="H33" s="100">
        <v>0</v>
      </c>
      <c r="I33" s="101">
        <f t="shared" si="1"/>
        <v>0</v>
      </c>
      <c r="K33" s="105"/>
    </row>
    <row r="34" spans="1:11" s="106" customFormat="1" x14ac:dyDescent="0.2">
      <c r="A34" s="93">
        <f t="shared" si="2"/>
        <v>16</v>
      </c>
      <c r="B34" s="94" t="s">
        <v>33</v>
      </c>
      <c r="C34" s="103" t="s">
        <v>36</v>
      </c>
      <c r="D34" s="96" t="s">
        <v>34</v>
      </c>
      <c r="E34" s="104">
        <v>5</v>
      </c>
      <c r="F34" s="98"/>
      <c r="G34" s="99">
        <f>E34*F34</f>
        <v>0</v>
      </c>
      <c r="H34" s="100">
        <v>0</v>
      </c>
      <c r="I34" s="101">
        <f>E34*H34</f>
        <v>0</v>
      </c>
      <c r="J34" s="102"/>
      <c r="K34" s="105"/>
    </row>
    <row r="35" spans="1:11" s="102" customFormat="1" ht="9.75" x14ac:dyDescent="0.2">
      <c r="A35" s="93">
        <f>A88+1</f>
        <v>17</v>
      </c>
      <c r="B35" s="94" t="s">
        <v>33</v>
      </c>
      <c r="C35" s="103" t="s">
        <v>52</v>
      </c>
      <c r="D35" s="96" t="s">
        <v>34</v>
      </c>
      <c r="E35" s="104">
        <v>1</v>
      </c>
      <c r="F35" s="98"/>
      <c r="G35" s="99">
        <f t="shared" si="0"/>
        <v>0</v>
      </c>
      <c r="H35" s="100">
        <v>0</v>
      </c>
      <c r="I35" s="101">
        <f t="shared" si="1"/>
        <v>0</v>
      </c>
      <c r="K35" s="105"/>
    </row>
    <row r="36" spans="1:11" s="102" customFormat="1" ht="9.75" x14ac:dyDescent="0.2">
      <c r="A36" s="93">
        <f t="shared" si="2"/>
        <v>18</v>
      </c>
      <c r="B36" s="94" t="s">
        <v>33</v>
      </c>
      <c r="C36" s="103" t="s">
        <v>53</v>
      </c>
      <c r="D36" s="96" t="s">
        <v>34</v>
      </c>
      <c r="E36" s="104">
        <v>1</v>
      </c>
      <c r="F36" s="98"/>
      <c r="G36" s="99">
        <f t="shared" si="0"/>
        <v>0</v>
      </c>
      <c r="H36" s="100">
        <v>0</v>
      </c>
      <c r="I36" s="101">
        <f t="shared" si="1"/>
        <v>0</v>
      </c>
      <c r="K36" s="105"/>
    </row>
    <row r="37" spans="1:11" s="102" customFormat="1" ht="9.75" x14ac:dyDescent="0.2">
      <c r="A37" s="93">
        <f t="shared" si="2"/>
        <v>19</v>
      </c>
      <c r="B37" s="94" t="s">
        <v>33</v>
      </c>
      <c r="C37" s="103" t="s">
        <v>54</v>
      </c>
      <c r="D37" s="96" t="s">
        <v>34</v>
      </c>
      <c r="E37" s="104">
        <v>1</v>
      </c>
      <c r="F37" s="98"/>
      <c r="G37" s="99">
        <f t="shared" si="0"/>
        <v>0</v>
      </c>
      <c r="H37" s="100">
        <v>0</v>
      </c>
      <c r="I37" s="101">
        <f t="shared" si="1"/>
        <v>0</v>
      </c>
      <c r="K37" s="105"/>
    </row>
    <row r="38" spans="1:11" s="102" customFormat="1" ht="9.75" x14ac:dyDescent="0.2">
      <c r="A38" s="93">
        <f t="shared" si="2"/>
        <v>20</v>
      </c>
      <c r="B38" s="94" t="s">
        <v>33</v>
      </c>
      <c r="C38" s="103" t="s">
        <v>55</v>
      </c>
      <c r="D38" s="96" t="s">
        <v>34</v>
      </c>
      <c r="E38" s="104">
        <v>1</v>
      </c>
      <c r="F38" s="98"/>
      <c r="G38" s="99">
        <f t="shared" si="0"/>
        <v>0</v>
      </c>
      <c r="H38" s="100">
        <v>0</v>
      </c>
      <c r="I38" s="101">
        <f t="shared" si="1"/>
        <v>0</v>
      </c>
      <c r="K38" s="105"/>
    </row>
    <row r="39" spans="1:11" s="102" customFormat="1" ht="9.75" x14ac:dyDescent="0.2">
      <c r="A39" s="93">
        <f t="shared" si="2"/>
        <v>21</v>
      </c>
      <c r="B39" s="94" t="s">
        <v>33</v>
      </c>
      <c r="C39" s="103" t="s">
        <v>56</v>
      </c>
      <c r="D39" s="96" t="s">
        <v>34</v>
      </c>
      <c r="E39" s="104">
        <v>1</v>
      </c>
      <c r="F39" s="98"/>
      <c r="G39" s="99">
        <f t="shared" si="0"/>
        <v>0</v>
      </c>
      <c r="H39" s="100">
        <v>0</v>
      </c>
      <c r="I39" s="101">
        <f t="shared" si="1"/>
        <v>0</v>
      </c>
      <c r="K39" s="105"/>
    </row>
    <row r="40" spans="1:11" s="102" customFormat="1" ht="9.75" x14ac:dyDescent="0.2">
      <c r="A40" s="93">
        <f t="shared" si="2"/>
        <v>22</v>
      </c>
      <c r="B40" s="94" t="s">
        <v>33</v>
      </c>
      <c r="C40" s="103" t="s">
        <v>57</v>
      </c>
      <c r="D40" s="96" t="s">
        <v>34</v>
      </c>
      <c r="E40" s="104">
        <v>1</v>
      </c>
      <c r="F40" s="98"/>
      <c r="G40" s="99">
        <f t="shared" si="0"/>
        <v>0</v>
      </c>
      <c r="H40" s="100">
        <v>0</v>
      </c>
      <c r="I40" s="101">
        <f t="shared" si="1"/>
        <v>0</v>
      </c>
      <c r="K40" s="105"/>
    </row>
    <row r="41" spans="1:11" s="102" customFormat="1" ht="9.75" x14ac:dyDescent="0.2">
      <c r="A41" s="93">
        <f t="shared" si="2"/>
        <v>23</v>
      </c>
      <c r="B41" s="94" t="s">
        <v>33</v>
      </c>
      <c r="C41" s="103" t="s">
        <v>58</v>
      </c>
      <c r="D41" s="96" t="s">
        <v>34</v>
      </c>
      <c r="E41" s="104">
        <v>1</v>
      </c>
      <c r="F41" s="98"/>
      <c r="G41" s="99">
        <f t="shared" si="0"/>
        <v>0</v>
      </c>
      <c r="H41" s="100">
        <v>0</v>
      </c>
      <c r="I41" s="101">
        <f t="shared" si="1"/>
        <v>0</v>
      </c>
      <c r="K41" s="105"/>
    </row>
    <row r="42" spans="1:11" s="102" customFormat="1" ht="9.75" x14ac:dyDescent="0.2">
      <c r="A42" s="93">
        <f t="shared" si="2"/>
        <v>24</v>
      </c>
      <c r="B42" s="94" t="s">
        <v>33</v>
      </c>
      <c r="C42" s="103" t="s">
        <v>59</v>
      </c>
      <c r="D42" s="96" t="s">
        <v>34</v>
      </c>
      <c r="E42" s="104">
        <v>1</v>
      </c>
      <c r="F42" s="98"/>
      <c r="G42" s="99">
        <f t="shared" si="0"/>
        <v>0</v>
      </c>
      <c r="H42" s="100">
        <v>0</v>
      </c>
      <c r="I42" s="101">
        <f t="shared" si="1"/>
        <v>0</v>
      </c>
      <c r="K42" s="105"/>
    </row>
    <row r="43" spans="1:11" s="102" customFormat="1" ht="9.75" x14ac:dyDescent="0.2">
      <c r="A43" s="93">
        <f t="shared" si="2"/>
        <v>25</v>
      </c>
      <c r="B43" s="94" t="s">
        <v>33</v>
      </c>
      <c r="C43" s="103" t="s">
        <v>60</v>
      </c>
      <c r="D43" s="96" t="s">
        <v>34</v>
      </c>
      <c r="E43" s="104">
        <v>1</v>
      </c>
      <c r="F43" s="98"/>
      <c r="G43" s="99">
        <f t="shared" si="0"/>
        <v>0</v>
      </c>
      <c r="H43" s="100">
        <v>0</v>
      </c>
      <c r="I43" s="101">
        <f t="shared" si="1"/>
        <v>0</v>
      </c>
      <c r="K43" s="105"/>
    </row>
    <row r="44" spans="1:11" s="102" customFormat="1" ht="19.5" x14ac:dyDescent="0.2">
      <c r="A44" s="93">
        <f t="shared" si="2"/>
        <v>26</v>
      </c>
      <c r="B44" s="94" t="s">
        <v>33</v>
      </c>
      <c r="C44" s="103" t="s">
        <v>61</v>
      </c>
      <c r="D44" s="96" t="s">
        <v>34</v>
      </c>
      <c r="E44" s="104">
        <v>1</v>
      </c>
      <c r="F44" s="98"/>
      <c r="G44" s="99">
        <f t="shared" si="0"/>
        <v>0</v>
      </c>
      <c r="H44" s="100">
        <v>0</v>
      </c>
      <c r="I44" s="101">
        <f t="shared" si="1"/>
        <v>0</v>
      </c>
      <c r="K44" s="105"/>
    </row>
    <row r="45" spans="1:11" s="102" customFormat="1" ht="9.75" x14ac:dyDescent="0.2">
      <c r="A45" s="93">
        <f t="shared" si="2"/>
        <v>27</v>
      </c>
      <c r="B45" s="94" t="s">
        <v>33</v>
      </c>
      <c r="C45" s="103" t="s">
        <v>62</v>
      </c>
      <c r="D45" s="96" t="s">
        <v>34</v>
      </c>
      <c r="E45" s="104">
        <v>1</v>
      </c>
      <c r="F45" s="98"/>
      <c r="G45" s="99">
        <f t="shared" si="0"/>
        <v>0</v>
      </c>
      <c r="H45" s="100">
        <v>0</v>
      </c>
      <c r="I45" s="101">
        <f t="shared" si="1"/>
        <v>0</v>
      </c>
      <c r="K45" s="105"/>
    </row>
    <row r="46" spans="1:11" s="102" customFormat="1" ht="48.75" x14ac:dyDescent="0.2">
      <c r="A46" s="93">
        <f>A45+1</f>
        <v>28</v>
      </c>
      <c r="B46" s="215" t="s">
        <v>33</v>
      </c>
      <c r="C46" s="103" t="s">
        <v>192</v>
      </c>
      <c r="D46" s="96" t="s">
        <v>34</v>
      </c>
      <c r="E46" s="104">
        <v>2</v>
      </c>
      <c r="F46" s="98"/>
      <c r="G46" s="99">
        <f t="shared" ref="G46:G90" si="3">E46*F46</f>
        <v>0</v>
      </c>
      <c r="H46" s="100">
        <v>0</v>
      </c>
      <c r="I46" s="101">
        <f t="shared" ref="I46:I90" si="4">E46*H46</f>
        <v>0</v>
      </c>
      <c r="K46" s="105"/>
    </row>
    <row r="47" spans="1:11" s="102" customFormat="1" ht="9.75" x14ac:dyDescent="0.2">
      <c r="A47" s="93">
        <f t="shared" ref="A47:A87" si="5">A46+1</f>
        <v>29</v>
      </c>
      <c r="B47" s="94" t="s">
        <v>33</v>
      </c>
      <c r="C47" s="103" t="s">
        <v>63</v>
      </c>
      <c r="D47" s="96" t="s">
        <v>34</v>
      </c>
      <c r="E47" s="104">
        <v>2</v>
      </c>
      <c r="F47" s="98"/>
      <c r="G47" s="99">
        <f t="shared" si="3"/>
        <v>0</v>
      </c>
      <c r="H47" s="100">
        <v>0</v>
      </c>
      <c r="I47" s="101">
        <f t="shared" si="4"/>
        <v>0</v>
      </c>
      <c r="K47" s="105"/>
    </row>
    <row r="48" spans="1:11" s="102" customFormat="1" ht="9.75" x14ac:dyDescent="0.2">
      <c r="A48" s="93">
        <f t="shared" si="5"/>
        <v>30</v>
      </c>
      <c r="B48" s="94" t="s">
        <v>33</v>
      </c>
      <c r="C48" s="103" t="s">
        <v>49</v>
      </c>
      <c r="D48" s="96" t="s">
        <v>34</v>
      </c>
      <c r="E48" s="104">
        <v>2</v>
      </c>
      <c r="F48" s="98"/>
      <c r="G48" s="99">
        <f t="shared" si="3"/>
        <v>0</v>
      </c>
      <c r="H48" s="100">
        <v>0</v>
      </c>
      <c r="I48" s="101">
        <f t="shared" si="4"/>
        <v>0</v>
      </c>
      <c r="K48" s="105"/>
    </row>
    <row r="49" spans="1:16" s="102" customFormat="1" ht="19.5" x14ac:dyDescent="0.2">
      <c r="A49" s="93">
        <f t="shared" si="5"/>
        <v>31</v>
      </c>
      <c r="B49" s="94" t="s">
        <v>33</v>
      </c>
      <c r="C49" s="103" t="s">
        <v>64</v>
      </c>
      <c r="D49" s="96" t="s">
        <v>34</v>
      </c>
      <c r="E49" s="104">
        <v>2</v>
      </c>
      <c r="F49" s="98"/>
      <c r="G49" s="99">
        <f t="shared" si="3"/>
        <v>0</v>
      </c>
      <c r="H49" s="100">
        <v>0</v>
      </c>
      <c r="I49" s="101">
        <f t="shared" si="4"/>
        <v>0</v>
      </c>
      <c r="K49" s="105"/>
    </row>
    <row r="50" spans="1:16" s="102" customFormat="1" ht="9.75" x14ac:dyDescent="0.2">
      <c r="A50" s="93">
        <f>A49+1</f>
        <v>32</v>
      </c>
      <c r="B50" s="94" t="s">
        <v>33</v>
      </c>
      <c r="C50" s="103" t="s">
        <v>72</v>
      </c>
      <c r="D50" s="96" t="s">
        <v>34</v>
      </c>
      <c r="E50" s="104">
        <v>2</v>
      </c>
      <c r="F50" s="98"/>
      <c r="G50" s="99">
        <f t="shared" si="3"/>
        <v>0</v>
      </c>
      <c r="H50" s="100">
        <v>0</v>
      </c>
      <c r="I50" s="101">
        <f t="shared" si="4"/>
        <v>0</v>
      </c>
      <c r="K50" s="105"/>
      <c r="P50" s="102" t="s">
        <v>182</v>
      </c>
    </row>
    <row r="51" spans="1:16" s="102" customFormat="1" ht="19.5" x14ac:dyDescent="0.2">
      <c r="A51" s="34">
        <f t="shared" ref="A51:A52" si="6">A50+1</f>
        <v>33</v>
      </c>
      <c r="B51" s="214" t="s">
        <v>33</v>
      </c>
      <c r="C51" s="103" t="s">
        <v>193</v>
      </c>
      <c r="D51" s="37" t="s">
        <v>34</v>
      </c>
      <c r="E51" s="38">
        <v>2</v>
      </c>
      <c r="F51" s="39"/>
      <c r="G51" s="40">
        <f t="shared" si="3"/>
        <v>0</v>
      </c>
      <c r="H51" s="41">
        <v>0</v>
      </c>
      <c r="I51" s="42">
        <f t="shared" si="4"/>
        <v>0</v>
      </c>
      <c r="K51" s="105"/>
    </row>
    <row r="52" spans="1:16" s="102" customFormat="1" ht="9.75" x14ac:dyDescent="0.2">
      <c r="A52" s="34">
        <f t="shared" si="6"/>
        <v>34</v>
      </c>
      <c r="B52" s="214" t="s">
        <v>33</v>
      </c>
      <c r="C52" s="103" t="s">
        <v>65</v>
      </c>
      <c r="D52" s="37" t="s">
        <v>34</v>
      </c>
      <c r="E52" s="38">
        <v>2</v>
      </c>
      <c r="F52" s="39"/>
      <c r="G52" s="40">
        <f t="shared" si="3"/>
        <v>0</v>
      </c>
      <c r="H52" s="41">
        <v>0</v>
      </c>
      <c r="I52" s="42">
        <f t="shared" si="4"/>
        <v>0</v>
      </c>
      <c r="K52" s="105"/>
    </row>
    <row r="53" spans="1:16" s="102" customFormat="1" ht="19.5" x14ac:dyDescent="0.2">
      <c r="A53" s="93">
        <f>A50+1</f>
        <v>33</v>
      </c>
      <c r="B53" s="94" t="s">
        <v>33</v>
      </c>
      <c r="C53" s="103" t="s">
        <v>66</v>
      </c>
      <c r="D53" s="96" t="s">
        <v>34</v>
      </c>
      <c r="E53" s="104">
        <v>2</v>
      </c>
      <c r="F53" s="98"/>
      <c r="G53" s="99">
        <f t="shared" si="3"/>
        <v>0</v>
      </c>
      <c r="H53" s="100">
        <v>0</v>
      </c>
      <c r="I53" s="101">
        <f t="shared" si="4"/>
        <v>0</v>
      </c>
      <c r="K53" s="105"/>
    </row>
    <row r="54" spans="1:16" s="102" customFormat="1" ht="9.75" x14ac:dyDescent="0.2">
      <c r="A54" s="93">
        <f t="shared" si="5"/>
        <v>34</v>
      </c>
      <c r="B54" s="94" t="s">
        <v>33</v>
      </c>
      <c r="C54" s="103" t="s">
        <v>67</v>
      </c>
      <c r="D54" s="96" t="s">
        <v>34</v>
      </c>
      <c r="E54" s="104">
        <v>2</v>
      </c>
      <c r="F54" s="98"/>
      <c r="G54" s="99">
        <f t="shared" si="3"/>
        <v>0</v>
      </c>
      <c r="H54" s="100">
        <v>0</v>
      </c>
      <c r="I54" s="101">
        <f t="shared" si="4"/>
        <v>0</v>
      </c>
      <c r="K54" s="105"/>
    </row>
    <row r="55" spans="1:16" s="102" customFormat="1" ht="9.75" x14ac:dyDescent="0.2">
      <c r="A55" s="93">
        <f t="shared" si="5"/>
        <v>35</v>
      </c>
      <c r="B55" s="94" t="s">
        <v>33</v>
      </c>
      <c r="C55" s="103" t="s">
        <v>68</v>
      </c>
      <c r="D55" s="96" t="s">
        <v>34</v>
      </c>
      <c r="E55" s="104">
        <v>2</v>
      </c>
      <c r="F55" s="98"/>
      <c r="G55" s="99">
        <f t="shared" si="3"/>
        <v>0</v>
      </c>
      <c r="H55" s="100">
        <v>0</v>
      </c>
      <c r="I55" s="101">
        <f t="shared" si="4"/>
        <v>0</v>
      </c>
      <c r="K55" s="105"/>
    </row>
    <row r="56" spans="1:16" s="102" customFormat="1" ht="9.75" x14ac:dyDescent="0.2">
      <c r="A56" s="93">
        <f t="shared" si="5"/>
        <v>36</v>
      </c>
      <c r="B56" s="94" t="s">
        <v>33</v>
      </c>
      <c r="C56" s="103" t="s">
        <v>69</v>
      </c>
      <c r="D56" s="96" t="s">
        <v>34</v>
      </c>
      <c r="E56" s="104">
        <v>2</v>
      </c>
      <c r="F56" s="98"/>
      <c r="G56" s="99">
        <f t="shared" si="3"/>
        <v>0</v>
      </c>
      <c r="H56" s="100">
        <v>0</v>
      </c>
      <c r="I56" s="101">
        <f t="shared" si="4"/>
        <v>0</v>
      </c>
      <c r="K56" s="105"/>
    </row>
    <row r="57" spans="1:16" s="102" customFormat="1" ht="9.75" x14ac:dyDescent="0.2">
      <c r="A57" s="93">
        <f t="shared" si="5"/>
        <v>37</v>
      </c>
      <c r="B57" s="94" t="s">
        <v>33</v>
      </c>
      <c r="C57" s="103" t="s">
        <v>73</v>
      </c>
      <c r="D57" s="96" t="s">
        <v>34</v>
      </c>
      <c r="E57" s="104">
        <v>2</v>
      </c>
      <c r="F57" s="98"/>
      <c r="G57" s="99">
        <f t="shared" si="3"/>
        <v>0</v>
      </c>
      <c r="H57" s="100">
        <v>0</v>
      </c>
      <c r="I57" s="101">
        <f t="shared" si="4"/>
        <v>0</v>
      </c>
      <c r="K57" s="105"/>
    </row>
    <row r="58" spans="1:16" s="102" customFormat="1" ht="9.75" x14ac:dyDescent="0.2">
      <c r="A58" s="93">
        <f t="shared" si="5"/>
        <v>38</v>
      </c>
      <c r="B58" s="94" t="s">
        <v>33</v>
      </c>
      <c r="C58" s="103" t="s">
        <v>70</v>
      </c>
      <c r="D58" s="96" t="s">
        <v>34</v>
      </c>
      <c r="E58" s="104">
        <v>2</v>
      </c>
      <c r="F58" s="98"/>
      <c r="G58" s="99">
        <f t="shared" si="3"/>
        <v>0</v>
      </c>
      <c r="H58" s="100">
        <v>0</v>
      </c>
      <c r="I58" s="101">
        <f t="shared" si="4"/>
        <v>0</v>
      </c>
      <c r="K58" s="105"/>
    </row>
    <row r="59" spans="1:16" s="102" customFormat="1" ht="9.75" x14ac:dyDescent="0.2">
      <c r="A59" s="93">
        <f t="shared" si="5"/>
        <v>39</v>
      </c>
      <c r="B59" s="94" t="s">
        <v>33</v>
      </c>
      <c r="C59" s="103" t="s">
        <v>74</v>
      </c>
      <c r="D59" s="96" t="s">
        <v>34</v>
      </c>
      <c r="E59" s="104">
        <v>2</v>
      </c>
      <c r="F59" s="98"/>
      <c r="G59" s="99">
        <f t="shared" si="3"/>
        <v>0</v>
      </c>
      <c r="H59" s="100">
        <v>0</v>
      </c>
      <c r="I59" s="101">
        <f t="shared" si="4"/>
        <v>0</v>
      </c>
      <c r="K59" s="105"/>
    </row>
    <row r="60" spans="1:16" s="102" customFormat="1" ht="48.75" x14ac:dyDescent="0.2">
      <c r="A60" s="93">
        <f t="shared" si="5"/>
        <v>40</v>
      </c>
      <c r="B60" s="215" t="s">
        <v>33</v>
      </c>
      <c r="C60" s="103" t="s">
        <v>192</v>
      </c>
      <c r="D60" s="96" t="s">
        <v>34</v>
      </c>
      <c r="E60" s="104">
        <v>2</v>
      </c>
      <c r="F60" s="98"/>
      <c r="G60" s="99">
        <f t="shared" si="3"/>
        <v>0</v>
      </c>
      <c r="H60" s="100">
        <v>0</v>
      </c>
      <c r="I60" s="101">
        <f t="shared" si="4"/>
        <v>0</v>
      </c>
      <c r="K60" s="105"/>
    </row>
    <row r="61" spans="1:16" s="102" customFormat="1" ht="9.75" x14ac:dyDescent="0.2">
      <c r="A61" s="93">
        <f t="shared" si="5"/>
        <v>41</v>
      </c>
      <c r="B61" s="94" t="s">
        <v>33</v>
      </c>
      <c r="C61" s="103" t="s">
        <v>63</v>
      </c>
      <c r="D61" s="96" t="s">
        <v>34</v>
      </c>
      <c r="E61" s="104">
        <v>2</v>
      </c>
      <c r="F61" s="98"/>
      <c r="G61" s="99">
        <f t="shared" si="3"/>
        <v>0</v>
      </c>
      <c r="H61" s="100">
        <v>0</v>
      </c>
      <c r="I61" s="101">
        <f t="shared" si="4"/>
        <v>0</v>
      </c>
      <c r="K61" s="105"/>
    </row>
    <row r="62" spans="1:16" s="102" customFormat="1" ht="9.75" x14ac:dyDescent="0.2">
      <c r="A62" s="93">
        <f t="shared" si="5"/>
        <v>42</v>
      </c>
      <c r="B62" s="94" t="s">
        <v>33</v>
      </c>
      <c r="C62" s="103" t="s">
        <v>49</v>
      </c>
      <c r="D62" s="96" t="s">
        <v>34</v>
      </c>
      <c r="E62" s="104">
        <v>2</v>
      </c>
      <c r="F62" s="98"/>
      <c r="G62" s="99">
        <f t="shared" si="3"/>
        <v>0</v>
      </c>
      <c r="H62" s="100">
        <v>0</v>
      </c>
      <c r="I62" s="101">
        <f t="shared" si="4"/>
        <v>0</v>
      </c>
      <c r="K62" s="105"/>
    </row>
    <row r="63" spans="1:16" s="102" customFormat="1" ht="19.5" x14ac:dyDescent="0.2">
      <c r="A63" s="93">
        <f t="shared" si="5"/>
        <v>43</v>
      </c>
      <c r="B63" s="94" t="s">
        <v>33</v>
      </c>
      <c r="C63" s="103" t="s">
        <v>64</v>
      </c>
      <c r="D63" s="96" t="s">
        <v>34</v>
      </c>
      <c r="E63" s="104">
        <v>2</v>
      </c>
      <c r="F63" s="98"/>
      <c r="G63" s="99">
        <f t="shared" si="3"/>
        <v>0</v>
      </c>
      <c r="H63" s="100">
        <v>0</v>
      </c>
      <c r="I63" s="101">
        <f t="shared" si="4"/>
        <v>0</v>
      </c>
      <c r="K63" s="105"/>
    </row>
    <row r="64" spans="1:16" s="102" customFormat="1" ht="9.75" x14ac:dyDescent="0.2">
      <c r="A64" s="93">
        <f t="shared" si="5"/>
        <v>44</v>
      </c>
      <c r="B64" s="94" t="s">
        <v>33</v>
      </c>
      <c r="C64" s="103" t="s">
        <v>72</v>
      </c>
      <c r="D64" s="96" t="s">
        <v>34</v>
      </c>
      <c r="E64" s="104">
        <v>2</v>
      </c>
      <c r="F64" s="98"/>
      <c r="G64" s="99">
        <f t="shared" si="3"/>
        <v>0</v>
      </c>
      <c r="H64" s="100">
        <v>0</v>
      </c>
      <c r="I64" s="101">
        <f t="shared" si="4"/>
        <v>0</v>
      </c>
      <c r="K64" s="105"/>
    </row>
    <row r="65" spans="1:11" s="102" customFormat="1" ht="19.5" x14ac:dyDescent="0.2">
      <c r="A65" s="93">
        <f t="shared" si="5"/>
        <v>45</v>
      </c>
      <c r="B65" s="94" t="s">
        <v>33</v>
      </c>
      <c r="C65" s="103" t="s">
        <v>75</v>
      </c>
      <c r="D65" s="96" t="s">
        <v>34</v>
      </c>
      <c r="E65" s="104">
        <v>2</v>
      </c>
      <c r="F65" s="98"/>
      <c r="G65" s="99">
        <f t="shared" si="3"/>
        <v>0</v>
      </c>
      <c r="H65" s="100">
        <v>0</v>
      </c>
      <c r="I65" s="101">
        <f t="shared" si="4"/>
        <v>0</v>
      </c>
      <c r="K65" s="105"/>
    </row>
    <row r="66" spans="1:11" s="102" customFormat="1" ht="9.75" x14ac:dyDescent="0.2">
      <c r="A66" s="93">
        <f t="shared" si="5"/>
        <v>46</v>
      </c>
      <c r="B66" s="94" t="s">
        <v>33</v>
      </c>
      <c r="C66" s="103" t="s">
        <v>67</v>
      </c>
      <c r="D66" s="96" t="s">
        <v>34</v>
      </c>
      <c r="E66" s="104">
        <v>2</v>
      </c>
      <c r="F66" s="98"/>
      <c r="G66" s="99">
        <f t="shared" si="3"/>
        <v>0</v>
      </c>
      <c r="H66" s="100">
        <v>0</v>
      </c>
      <c r="I66" s="101">
        <f t="shared" si="4"/>
        <v>0</v>
      </c>
      <c r="K66" s="105"/>
    </row>
    <row r="67" spans="1:11" s="102" customFormat="1" ht="9.75" x14ac:dyDescent="0.2">
      <c r="A67" s="93">
        <f t="shared" si="5"/>
        <v>47</v>
      </c>
      <c r="B67" s="94" t="s">
        <v>33</v>
      </c>
      <c r="C67" s="103" t="s">
        <v>68</v>
      </c>
      <c r="D67" s="96" t="s">
        <v>34</v>
      </c>
      <c r="E67" s="104">
        <v>2</v>
      </c>
      <c r="F67" s="98"/>
      <c r="G67" s="99">
        <f t="shared" si="3"/>
        <v>0</v>
      </c>
      <c r="H67" s="100">
        <v>0</v>
      </c>
      <c r="I67" s="101">
        <f t="shared" si="4"/>
        <v>0</v>
      </c>
      <c r="K67" s="105"/>
    </row>
    <row r="68" spans="1:11" s="102" customFormat="1" ht="9.75" x14ac:dyDescent="0.2">
      <c r="A68" s="93">
        <f t="shared" si="5"/>
        <v>48</v>
      </c>
      <c r="B68" s="94" t="s">
        <v>33</v>
      </c>
      <c r="C68" s="103" t="s">
        <v>69</v>
      </c>
      <c r="D68" s="96" t="s">
        <v>34</v>
      </c>
      <c r="E68" s="104">
        <v>2</v>
      </c>
      <c r="F68" s="98"/>
      <c r="G68" s="99">
        <f t="shared" si="3"/>
        <v>0</v>
      </c>
      <c r="H68" s="100">
        <v>0</v>
      </c>
      <c r="I68" s="101">
        <f t="shared" si="4"/>
        <v>0</v>
      </c>
      <c r="K68" s="105"/>
    </row>
    <row r="69" spans="1:11" s="102" customFormat="1" ht="9.75" x14ac:dyDescent="0.2">
      <c r="A69" s="93">
        <f t="shared" si="5"/>
        <v>49</v>
      </c>
      <c r="B69" s="94" t="s">
        <v>33</v>
      </c>
      <c r="C69" s="103" t="s">
        <v>73</v>
      </c>
      <c r="D69" s="96" t="s">
        <v>34</v>
      </c>
      <c r="E69" s="104">
        <v>2</v>
      </c>
      <c r="F69" s="98"/>
      <c r="G69" s="99">
        <f t="shared" si="3"/>
        <v>0</v>
      </c>
      <c r="H69" s="100">
        <v>0</v>
      </c>
      <c r="I69" s="101">
        <f t="shared" si="4"/>
        <v>0</v>
      </c>
      <c r="K69" s="105"/>
    </row>
    <row r="70" spans="1:11" s="102" customFormat="1" ht="9.75" x14ac:dyDescent="0.2">
      <c r="A70" s="93">
        <f t="shared" si="5"/>
        <v>50</v>
      </c>
      <c r="B70" s="94" t="s">
        <v>33</v>
      </c>
      <c r="C70" s="103" t="s">
        <v>70</v>
      </c>
      <c r="D70" s="96" t="s">
        <v>34</v>
      </c>
      <c r="E70" s="104">
        <v>2</v>
      </c>
      <c r="F70" s="98"/>
      <c r="G70" s="99">
        <f t="shared" si="3"/>
        <v>0</v>
      </c>
      <c r="H70" s="100">
        <v>0</v>
      </c>
      <c r="I70" s="101">
        <f t="shared" si="4"/>
        <v>0</v>
      </c>
      <c r="K70" s="105"/>
    </row>
    <row r="71" spans="1:11" s="102" customFormat="1" ht="9.75" x14ac:dyDescent="0.2">
      <c r="A71" s="93">
        <f t="shared" si="5"/>
        <v>51</v>
      </c>
      <c r="B71" s="94" t="s">
        <v>33</v>
      </c>
      <c r="C71" s="103" t="s">
        <v>71</v>
      </c>
      <c r="D71" s="96" t="s">
        <v>34</v>
      </c>
      <c r="E71" s="104">
        <v>2</v>
      </c>
      <c r="F71" s="98"/>
      <c r="G71" s="99">
        <f t="shared" si="3"/>
        <v>0</v>
      </c>
      <c r="H71" s="100">
        <v>0</v>
      </c>
      <c r="I71" s="101">
        <f t="shared" si="4"/>
        <v>0</v>
      </c>
      <c r="K71" s="105"/>
    </row>
    <row r="72" spans="1:11" s="102" customFormat="1" ht="39" x14ac:dyDescent="0.2">
      <c r="A72" s="93">
        <f t="shared" si="5"/>
        <v>52</v>
      </c>
      <c r="B72" s="94" t="s">
        <v>33</v>
      </c>
      <c r="C72" s="103" t="s">
        <v>76</v>
      </c>
      <c r="D72" s="96" t="s">
        <v>34</v>
      </c>
      <c r="E72" s="104">
        <v>1</v>
      </c>
      <c r="F72" s="98"/>
      <c r="G72" s="99">
        <f t="shared" si="3"/>
        <v>0</v>
      </c>
      <c r="H72" s="100">
        <v>0</v>
      </c>
      <c r="I72" s="101">
        <f t="shared" si="4"/>
        <v>0</v>
      </c>
      <c r="K72" s="105"/>
    </row>
    <row r="73" spans="1:11" s="102" customFormat="1" ht="19.5" x14ac:dyDescent="0.2">
      <c r="A73" s="93">
        <f>A68+1</f>
        <v>49</v>
      </c>
      <c r="B73" s="94" t="s">
        <v>33</v>
      </c>
      <c r="C73" s="103" t="s">
        <v>77</v>
      </c>
      <c r="D73" s="96" t="s">
        <v>34</v>
      </c>
      <c r="E73" s="104">
        <v>8</v>
      </c>
      <c r="F73" s="98"/>
      <c r="G73" s="99">
        <f t="shared" ref="G73:G74" si="7">E73*F73</f>
        <v>0</v>
      </c>
      <c r="H73" s="100">
        <v>0</v>
      </c>
      <c r="I73" s="101">
        <f t="shared" ref="I73:I74" si="8">E73*H73</f>
        <v>0</v>
      </c>
      <c r="K73" s="105"/>
    </row>
    <row r="74" spans="1:11" s="102" customFormat="1" ht="19.5" x14ac:dyDescent="0.2">
      <c r="A74" s="93">
        <f t="shared" ref="A74" si="9">A73+1</f>
        <v>50</v>
      </c>
      <c r="B74" s="94" t="s">
        <v>33</v>
      </c>
      <c r="C74" s="103" t="s">
        <v>78</v>
      </c>
      <c r="D74" s="96" t="s">
        <v>34</v>
      </c>
      <c r="E74" s="104">
        <v>8</v>
      </c>
      <c r="F74" s="98"/>
      <c r="G74" s="99">
        <f t="shared" si="7"/>
        <v>0</v>
      </c>
      <c r="H74" s="100">
        <v>0</v>
      </c>
      <c r="I74" s="101">
        <f t="shared" si="8"/>
        <v>0</v>
      </c>
      <c r="K74" s="105"/>
    </row>
    <row r="75" spans="1:11" s="102" customFormat="1" ht="29.25" x14ac:dyDescent="0.2">
      <c r="A75" s="93">
        <f>A74+1</f>
        <v>51</v>
      </c>
      <c r="B75" s="94" t="s">
        <v>33</v>
      </c>
      <c r="C75" s="103" t="s">
        <v>183</v>
      </c>
      <c r="D75" s="96" t="s">
        <v>34</v>
      </c>
      <c r="E75" s="104">
        <v>3</v>
      </c>
      <c r="F75" s="98"/>
      <c r="G75" s="99">
        <f t="shared" ref="G75:G85" si="10">E75*F75</f>
        <v>0</v>
      </c>
      <c r="H75" s="100">
        <v>0</v>
      </c>
      <c r="I75" s="101">
        <f t="shared" ref="I75:I85" si="11">E75*H75</f>
        <v>0</v>
      </c>
      <c r="K75" s="105"/>
    </row>
    <row r="76" spans="1:11" s="102" customFormat="1" ht="9.75" x14ac:dyDescent="0.2">
      <c r="A76" s="93">
        <f>A75+1</f>
        <v>52</v>
      </c>
      <c r="B76" s="94" t="s">
        <v>33</v>
      </c>
      <c r="C76" s="103" t="s">
        <v>79</v>
      </c>
      <c r="D76" s="96" t="s">
        <v>34</v>
      </c>
      <c r="E76" s="104">
        <v>3</v>
      </c>
      <c r="F76" s="98"/>
      <c r="G76" s="99">
        <f t="shared" si="10"/>
        <v>0</v>
      </c>
      <c r="H76" s="100">
        <v>0</v>
      </c>
      <c r="I76" s="101">
        <f t="shared" si="11"/>
        <v>0</v>
      </c>
      <c r="K76" s="105"/>
    </row>
    <row r="77" spans="1:11" s="102" customFormat="1" ht="9.75" x14ac:dyDescent="0.2">
      <c r="A77" s="93">
        <f t="shared" si="5"/>
        <v>53</v>
      </c>
      <c r="B77" s="94" t="s">
        <v>33</v>
      </c>
      <c r="C77" s="103" t="s">
        <v>80</v>
      </c>
      <c r="D77" s="96" t="s">
        <v>34</v>
      </c>
      <c r="E77" s="104">
        <v>3</v>
      </c>
      <c r="F77" s="98"/>
      <c r="G77" s="99">
        <f t="shared" si="10"/>
        <v>0</v>
      </c>
      <c r="H77" s="100">
        <v>0</v>
      </c>
      <c r="I77" s="101">
        <f t="shared" si="11"/>
        <v>0</v>
      </c>
      <c r="K77" s="105"/>
    </row>
    <row r="78" spans="1:11" s="102" customFormat="1" ht="19.5" x14ac:dyDescent="0.2">
      <c r="A78" s="93">
        <f t="shared" si="5"/>
        <v>54</v>
      </c>
      <c r="B78" s="94" t="s">
        <v>33</v>
      </c>
      <c r="C78" s="103" t="s">
        <v>81</v>
      </c>
      <c r="D78" s="96" t="s">
        <v>34</v>
      </c>
      <c r="E78" s="104">
        <v>3</v>
      </c>
      <c r="F78" s="98"/>
      <c r="G78" s="99">
        <f t="shared" si="10"/>
        <v>0</v>
      </c>
      <c r="H78" s="100">
        <v>0</v>
      </c>
      <c r="I78" s="101">
        <f t="shared" si="11"/>
        <v>0</v>
      </c>
      <c r="K78" s="105"/>
    </row>
    <row r="79" spans="1:11" s="102" customFormat="1" ht="9.75" x14ac:dyDescent="0.2">
      <c r="A79" s="93">
        <f t="shared" si="5"/>
        <v>55</v>
      </c>
      <c r="B79" s="94" t="s">
        <v>33</v>
      </c>
      <c r="C79" s="103" t="s">
        <v>82</v>
      </c>
      <c r="D79" s="96" t="s">
        <v>34</v>
      </c>
      <c r="E79" s="104">
        <v>3</v>
      </c>
      <c r="F79" s="98"/>
      <c r="G79" s="99">
        <f t="shared" si="10"/>
        <v>0</v>
      </c>
      <c r="H79" s="100">
        <v>0</v>
      </c>
      <c r="I79" s="101">
        <f t="shared" si="11"/>
        <v>0</v>
      </c>
      <c r="K79" s="105"/>
    </row>
    <row r="80" spans="1:11" s="102" customFormat="1" ht="9.75" x14ac:dyDescent="0.2">
      <c r="A80" s="93">
        <f t="shared" si="5"/>
        <v>56</v>
      </c>
      <c r="B80" s="94" t="s">
        <v>33</v>
      </c>
      <c r="C80" s="103" t="s">
        <v>65</v>
      </c>
      <c r="D80" s="96" t="s">
        <v>34</v>
      </c>
      <c r="E80" s="104">
        <v>3</v>
      </c>
      <c r="F80" s="98"/>
      <c r="G80" s="99">
        <f t="shared" si="10"/>
        <v>0</v>
      </c>
      <c r="H80" s="100">
        <v>0</v>
      </c>
      <c r="I80" s="101">
        <f t="shared" si="11"/>
        <v>0</v>
      </c>
      <c r="K80" s="105"/>
    </row>
    <row r="81" spans="1:11" s="102" customFormat="1" ht="9.75" x14ac:dyDescent="0.2">
      <c r="A81" s="93">
        <f t="shared" si="5"/>
        <v>57</v>
      </c>
      <c r="B81" s="94" t="s">
        <v>33</v>
      </c>
      <c r="C81" s="103" t="s">
        <v>83</v>
      </c>
      <c r="D81" s="96" t="s">
        <v>34</v>
      </c>
      <c r="E81" s="104">
        <v>4</v>
      </c>
      <c r="F81" s="98"/>
      <c r="G81" s="99">
        <f t="shared" si="10"/>
        <v>0</v>
      </c>
      <c r="H81" s="100">
        <v>0</v>
      </c>
      <c r="I81" s="101">
        <f t="shared" si="11"/>
        <v>0</v>
      </c>
      <c r="K81" s="105"/>
    </row>
    <row r="82" spans="1:11" s="102" customFormat="1" ht="9.75" x14ac:dyDescent="0.2">
      <c r="A82" s="93">
        <f t="shared" si="5"/>
        <v>58</v>
      </c>
      <c r="B82" s="94" t="s">
        <v>33</v>
      </c>
      <c r="C82" s="103" t="s">
        <v>63</v>
      </c>
      <c r="D82" s="96" t="s">
        <v>34</v>
      </c>
      <c r="E82" s="104">
        <v>4</v>
      </c>
      <c r="F82" s="98"/>
      <c r="G82" s="99">
        <f t="shared" si="10"/>
        <v>0</v>
      </c>
      <c r="H82" s="100">
        <v>0</v>
      </c>
      <c r="I82" s="101">
        <f t="shared" si="11"/>
        <v>0</v>
      </c>
      <c r="K82" s="105"/>
    </row>
    <row r="83" spans="1:11" s="102" customFormat="1" ht="9.75" x14ac:dyDescent="0.2">
      <c r="A83" s="93">
        <f t="shared" si="5"/>
        <v>59</v>
      </c>
      <c r="B83" s="94" t="s">
        <v>33</v>
      </c>
      <c r="C83" s="103" t="s">
        <v>79</v>
      </c>
      <c r="D83" s="96" t="s">
        <v>34</v>
      </c>
      <c r="E83" s="104">
        <v>4</v>
      </c>
      <c r="F83" s="98"/>
      <c r="G83" s="99">
        <f t="shared" si="10"/>
        <v>0</v>
      </c>
      <c r="H83" s="100">
        <v>0</v>
      </c>
      <c r="I83" s="101">
        <f t="shared" si="11"/>
        <v>0</v>
      </c>
      <c r="K83" s="105"/>
    </row>
    <row r="84" spans="1:11" s="102" customFormat="1" ht="9.75" x14ac:dyDescent="0.2">
      <c r="A84" s="93">
        <f t="shared" si="5"/>
        <v>60</v>
      </c>
      <c r="B84" s="94" t="s">
        <v>33</v>
      </c>
      <c r="C84" s="103" t="s">
        <v>49</v>
      </c>
      <c r="D84" s="96" t="s">
        <v>34</v>
      </c>
      <c r="E84" s="104">
        <v>4</v>
      </c>
      <c r="F84" s="98"/>
      <c r="G84" s="99">
        <f t="shared" si="10"/>
        <v>0</v>
      </c>
      <c r="H84" s="100">
        <v>0</v>
      </c>
      <c r="I84" s="101">
        <f t="shared" si="11"/>
        <v>0</v>
      </c>
      <c r="K84" s="105"/>
    </row>
    <row r="85" spans="1:11" s="102" customFormat="1" ht="9.75" x14ac:dyDescent="0.2">
      <c r="A85" s="93">
        <f t="shared" si="5"/>
        <v>61</v>
      </c>
      <c r="B85" s="94" t="s">
        <v>33</v>
      </c>
      <c r="C85" s="103" t="s">
        <v>65</v>
      </c>
      <c r="D85" s="96" t="s">
        <v>34</v>
      </c>
      <c r="E85" s="104">
        <v>4</v>
      </c>
      <c r="F85" s="98"/>
      <c r="G85" s="99">
        <f t="shared" si="10"/>
        <v>0</v>
      </c>
      <c r="H85" s="100">
        <v>0</v>
      </c>
      <c r="I85" s="101">
        <f t="shared" si="11"/>
        <v>0</v>
      </c>
      <c r="K85" s="105"/>
    </row>
    <row r="86" spans="1:11" s="102" customFormat="1" ht="19.5" x14ac:dyDescent="0.2">
      <c r="A86" s="93">
        <f>A85+1</f>
        <v>62</v>
      </c>
      <c r="B86" s="94" t="s">
        <v>33</v>
      </c>
      <c r="C86" s="103" t="s">
        <v>84</v>
      </c>
      <c r="D86" s="96" t="s">
        <v>34</v>
      </c>
      <c r="E86" s="104">
        <v>2</v>
      </c>
      <c r="F86" s="98"/>
      <c r="G86" s="99">
        <f t="shared" si="3"/>
        <v>0</v>
      </c>
      <c r="H86" s="100">
        <v>0</v>
      </c>
      <c r="I86" s="101">
        <f t="shared" si="4"/>
        <v>0</v>
      </c>
      <c r="K86" s="105"/>
    </row>
    <row r="87" spans="1:11" s="102" customFormat="1" ht="9.75" x14ac:dyDescent="0.2">
      <c r="A87" s="93">
        <f t="shared" si="5"/>
        <v>63</v>
      </c>
      <c r="B87" s="94" t="s">
        <v>33</v>
      </c>
      <c r="C87" s="103" t="s">
        <v>85</v>
      </c>
      <c r="D87" s="96" t="s">
        <v>34</v>
      </c>
      <c r="E87" s="104">
        <v>2</v>
      </c>
      <c r="F87" s="98"/>
      <c r="G87" s="99">
        <f t="shared" si="3"/>
        <v>0</v>
      </c>
      <c r="H87" s="100">
        <v>0</v>
      </c>
      <c r="I87" s="101">
        <f t="shared" si="4"/>
        <v>0</v>
      </c>
      <c r="K87" s="105"/>
    </row>
    <row r="88" spans="1:11" s="102" customFormat="1" ht="9.75" x14ac:dyDescent="0.2">
      <c r="A88" s="93">
        <f>A33+1</f>
        <v>16</v>
      </c>
      <c r="B88" s="94" t="s">
        <v>33</v>
      </c>
      <c r="C88" s="103" t="s">
        <v>36</v>
      </c>
      <c r="D88" s="96" t="s">
        <v>34</v>
      </c>
      <c r="E88" s="104">
        <v>7</v>
      </c>
      <c r="F88" s="98"/>
      <c r="G88" s="99">
        <f>E88*F88</f>
        <v>0</v>
      </c>
      <c r="H88" s="100">
        <v>0</v>
      </c>
      <c r="I88" s="101">
        <f>E88*H88</f>
        <v>0</v>
      </c>
      <c r="K88" s="105"/>
    </row>
    <row r="89" spans="1:11" s="102" customFormat="1" ht="9.75" x14ac:dyDescent="0.2">
      <c r="A89" s="93">
        <f>A87+1</f>
        <v>64</v>
      </c>
      <c r="B89" s="94" t="s">
        <v>33</v>
      </c>
      <c r="C89" s="103" t="s">
        <v>86</v>
      </c>
      <c r="D89" s="96" t="s">
        <v>29</v>
      </c>
      <c r="E89" s="104">
        <v>2035</v>
      </c>
      <c r="F89" s="98"/>
      <c r="G89" s="99">
        <f t="shared" si="3"/>
        <v>0</v>
      </c>
      <c r="H89" s="100">
        <v>0</v>
      </c>
      <c r="I89" s="101">
        <f t="shared" si="4"/>
        <v>0</v>
      </c>
      <c r="K89" s="105"/>
    </row>
    <row r="90" spans="1:11" s="102" customFormat="1" ht="9.75" x14ac:dyDescent="0.2">
      <c r="A90" s="93">
        <f t="shared" ref="A90:A91" si="12">A89+1</f>
        <v>65</v>
      </c>
      <c r="B90" s="94" t="s">
        <v>33</v>
      </c>
      <c r="C90" s="103" t="s">
        <v>87</v>
      </c>
      <c r="D90" s="96" t="s">
        <v>29</v>
      </c>
      <c r="E90" s="104">
        <v>200</v>
      </c>
      <c r="F90" s="98"/>
      <c r="G90" s="99">
        <f t="shared" si="3"/>
        <v>0</v>
      </c>
      <c r="H90" s="100">
        <v>0</v>
      </c>
      <c r="I90" s="101">
        <f t="shared" si="4"/>
        <v>0</v>
      </c>
      <c r="K90" s="105"/>
    </row>
    <row r="91" spans="1:11" s="102" customFormat="1" ht="9.75" x14ac:dyDescent="0.2">
      <c r="A91" s="93">
        <f t="shared" si="12"/>
        <v>66</v>
      </c>
      <c r="B91" s="94" t="s">
        <v>38</v>
      </c>
      <c r="C91" s="103" t="s">
        <v>37</v>
      </c>
      <c r="D91" s="96" t="s">
        <v>35</v>
      </c>
      <c r="E91" s="104">
        <v>1</v>
      </c>
      <c r="F91" s="98">
        <v>0</v>
      </c>
      <c r="G91" s="99">
        <f t="shared" ref="G91:G93" si="13">E91*F91</f>
        <v>0</v>
      </c>
      <c r="I91" s="101">
        <f t="shared" ref="I91:I93" si="14">E91*H91</f>
        <v>0</v>
      </c>
      <c r="K91" s="105"/>
    </row>
    <row r="92" spans="1:11" s="102" customFormat="1" ht="9.75" x14ac:dyDescent="0.2">
      <c r="A92" s="93">
        <f t="shared" ref="A92:A94" si="15">A91+1</f>
        <v>67</v>
      </c>
      <c r="B92" s="94" t="s">
        <v>38</v>
      </c>
      <c r="C92" s="103" t="s">
        <v>88</v>
      </c>
      <c r="D92" s="96" t="s">
        <v>35</v>
      </c>
      <c r="E92" s="104">
        <v>1</v>
      </c>
      <c r="F92" s="98">
        <v>0</v>
      </c>
      <c r="G92" s="99">
        <f t="shared" si="13"/>
        <v>0</v>
      </c>
      <c r="I92" s="101">
        <f t="shared" si="14"/>
        <v>0</v>
      </c>
      <c r="K92" s="105"/>
    </row>
    <row r="93" spans="1:11" s="102" customFormat="1" ht="9.75" x14ac:dyDescent="0.2">
      <c r="A93" s="93">
        <f t="shared" si="15"/>
        <v>68</v>
      </c>
      <c r="B93" s="94"/>
      <c r="C93" s="103"/>
      <c r="D93" s="96"/>
      <c r="E93" s="97"/>
      <c r="F93" s="98">
        <v>0</v>
      </c>
      <c r="G93" s="99">
        <f t="shared" si="13"/>
        <v>0</v>
      </c>
      <c r="H93" s="100">
        <v>0</v>
      </c>
      <c r="I93" s="101">
        <f t="shared" si="14"/>
        <v>0</v>
      </c>
      <c r="K93" s="105"/>
    </row>
    <row r="94" spans="1:11" s="102" customFormat="1" ht="9.75" x14ac:dyDescent="0.2">
      <c r="A94" s="93">
        <f t="shared" si="15"/>
        <v>69</v>
      </c>
      <c r="B94" s="94"/>
      <c r="C94" s="103"/>
      <c r="D94" s="96"/>
      <c r="E94" s="97"/>
      <c r="F94" s="98"/>
      <c r="G94" s="99"/>
      <c r="H94" s="100"/>
      <c r="I94" s="101"/>
      <c r="K94" s="105"/>
    </row>
    <row r="95" spans="1:11" s="102" customFormat="1" ht="9.75" x14ac:dyDescent="0.2">
      <c r="A95" s="93">
        <f t="shared" ref="A95:A102" si="16">A94+1</f>
        <v>70</v>
      </c>
      <c r="B95" s="94" t="s">
        <v>89</v>
      </c>
      <c r="C95" s="103" t="s">
        <v>90</v>
      </c>
      <c r="D95" s="96" t="s">
        <v>91</v>
      </c>
      <c r="E95" s="104">
        <v>4</v>
      </c>
      <c r="F95" s="39"/>
      <c r="G95" s="99">
        <f t="shared" ref="G95:G102" si="17">E95*F95</f>
        <v>0</v>
      </c>
      <c r="H95" s="100">
        <v>0</v>
      </c>
      <c r="I95" s="101">
        <f t="shared" ref="I95:I102" si="18">E95*H95</f>
        <v>0</v>
      </c>
      <c r="K95" s="105"/>
    </row>
    <row r="96" spans="1:11" s="102" customFormat="1" ht="9.75" x14ac:dyDescent="0.2">
      <c r="A96" s="93">
        <f t="shared" si="16"/>
        <v>71</v>
      </c>
      <c r="B96" s="94" t="s">
        <v>89</v>
      </c>
      <c r="C96" s="103" t="s">
        <v>92</v>
      </c>
      <c r="D96" s="96" t="s">
        <v>91</v>
      </c>
      <c r="E96" s="104">
        <v>8</v>
      </c>
      <c r="F96" s="39"/>
      <c r="G96" s="99">
        <f t="shared" si="17"/>
        <v>0</v>
      </c>
      <c r="H96" s="100">
        <v>0</v>
      </c>
      <c r="I96" s="101">
        <f t="shared" si="18"/>
        <v>0</v>
      </c>
      <c r="K96" s="105"/>
    </row>
    <row r="97" spans="1:11" s="102" customFormat="1" ht="9.75" x14ac:dyDescent="0.2">
      <c r="A97" s="93">
        <f t="shared" si="16"/>
        <v>72</v>
      </c>
      <c r="B97" s="94" t="s">
        <v>89</v>
      </c>
      <c r="C97" s="103" t="s">
        <v>93</v>
      </c>
      <c r="D97" s="96" t="s">
        <v>91</v>
      </c>
      <c r="E97" s="104">
        <v>5</v>
      </c>
      <c r="F97" s="39"/>
      <c r="G97" s="99">
        <f t="shared" si="17"/>
        <v>0</v>
      </c>
      <c r="H97" s="100">
        <v>0</v>
      </c>
      <c r="I97" s="101">
        <f t="shared" si="18"/>
        <v>0</v>
      </c>
      <c r="K97" s="105"/>
    </row>
    <row r="98" spans="1:11" s="102" customFormat="1" ht="9.75" x14ac:dyDescent="0.2">
      <c r="A98" s="93">
        <f>A97+1</f>
        <v>73</v>
      </c>
      <c r="B98" s="94" t="s">
        <v>89</v>
      </c>
      <c r="C98" s="103" t="s">
        <v>94</v>
      </c>
      <c r="D98" s="96" t="s">
        <v>91</v>
      </c>
      <c r="E98" s="104">
        <v>5</v>
      </c>
      <c r="F98" s="39"/>
      <c r="G98" s="99">
        <f t="shared" si="17"/>
        <v>0</v>
      </c>
      <c r="H98" s="100">
        <v>0</v>
      </c>
      <c r="I98" s="101">
        <f t="shared" si="18"/>
        <v>0</v>
      </c>
      <c r="K98" s="105"/>
    </row>
    <row r="99" spans="1:11" s="102" customFormat="1" ht="9.75" x14ac:dyDescent="0.2">
      <c r="A99" s="93">
        <f t="shared" si="16"/>
        <v>74</v>
      </c>
      <c r="B99" s="94" t="s">
        <v>89</v>
      </c>
      <c r="C99" s="103" t="s">
        <v>95</v>
      </c>
      <c r="D99" s="96" t="s">
        <v>91</v>
      </c>
      <c r="E99" s="104">
        <v>5</v>
      </c>
      <c r="F99" s="39"/>
      <c r="G99" s="99">
        <f t="shared" si="17"/>
        <v>0</v>
      </c>
      <c r="H99" s="100">
        <v>0</v>
      </c>
      <c r="I99" s="101">
        <f t="shared" si="18"/>
        <v>0</v>
      </c>
      <c r="K99" s="105"/>
    </row>
    <row r="100" spans="1:11" s="102" customFormat="1" ht="9.75" x14ac:dyDescent="0.2">
      <c r="A100" s="93">
        <f t="shared" si="16"/>
        <v>75</v>
      </c>
      <c r="B100" s="94" t="s">
        <v>89</v>
      </c>
      <c r="C100" s="103" t="s">
        <v>96</v>
      </c>
      <c r="D100" s="96" t="s">
        <v>91</v>
      </c>
      <c r="E100" s="104">
        <v>3</v>
      </c>
      <c r="F100" s="39"/>
      <c r="G100" s="99">
        <f t="shared" si="17"/>
        <v>0</v>
      </c>
      <c r="H100" s="100">
        <v>0</v>
      </c>
      <c r="I100" s="101">
        <f t="shared" si="18"/>
        <v>0</v>
      </c>
      <c r="K100" s="105"/>
    </row>
    <row r="101" spans="1:11" s="102" customFormat="1" ht="9.75" x14ac:dyDescent="0.2">
      <c r="A101" s="93">
        <f t="shared" si="16"/>
        <v>76</v>
      </c>
      <c r="B101" s="94" t="s">
        <v>89</v>
      </c>
      <c r="C101" s="103" t="s">
        <v>97</v>
      </c>
      <c r="D101" s="96" t="s">
        <v>91</v>
      </c>
      <c r="E101" s="104">
        <v>2</v>
      </c>
      <c r="F101" s="39"/>
      <c r="G101" s="99">
        <f t="shared" si="17"/>
        <v>0</v>
      </c>
      <c r="H101" s="100">
        <v>0</v>
      </c>
      <c r="I101" s="101">
        <f t="shared" si="18"/>
        <v>0</v>
      </c>
      <c r="K101" s="105"/>
    </row>
    <row r="102" spans="1:11" s="102" customFormat="1" ht="9.75" x14ac:dyDescent="0.2">
      <c r="A102" s="93">
        <f t="shared" si="16"/>
        <v>77</v>
      </c>
      <c r="B102" s="94" t="s">
        <v>89</v>
      </c>
      <c r="C102" s="103" t="s">
        <v>98</v>
      </c>
      <c r="D102" s="96" t="s">
        <v>91</v>
      </c>
      <c r="E102" s="104">
        <v>6</v>
      </c>
      <c r="F102" s="39"/>
      <c r="G102" s="99">
        <f t="shared" si="17"/>
        <v>0</v>
      </c>
      <c r="H102" s="100">
        <v>0</v>
      </c>
      <c r="I102" s="101">
        <f t="shared" si="18"/>
        <v>0</v>
      </c>
      <c r="K102" s="105"/>
    </row>
    <row r="103" spans="1:11" s="102" customFormat="1" ht="9.75" x14ac:dyDescent="0.2">
      <c r="A103" s="93"/>
      <c r="B103" s="94"/>
      <c r="C103" s="103"/>
      <c r="D103" s="96"/>
      <c r="E103" s="104"/>
      <c r="F103" s="98"/>
      <c r="G103" s="99"/>
      <c r="H103" s="100"/>
      <c r="I103" s="101"/>
      <c r="K103" s="105"/>
    </row>
    <row r="104" spans="1:11" s="18" customFormat="1" ht="12" thickBot="1" x14ac:dyDescent="0.25">
      <c r="A104" s="43"/>
      <c r="B104" s="45"/>
      <c r="C104" s="46" t="s">
        <v>189</v>
      </c>
      <c r="D104" s="44"/>
      <c r="E104" s="44"/>
      <c r="F104" s="47"/>
      <c r="G104" s="49">
        <f>SUM(G21:G103)</f>
        <v>0</v>
      </c>
      <c r="H104" s="48"/>
      <c r="I104" s="50">
        <f>SUM(I21:I103)</f>
        <v>0</v>
      </c>
      <c r="K104" s="108"/>
    </row>
    <row r="105" spans="1:11" ht="13.5" thickBot="1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K105" s="108"/>
    </row>
    <row r="106" spans="1:11" s="18" customFormat="1" ht="13.5" thickBot="1" x14ac:dyDescent="0.25">
      <c r="A106" s="52"/>
      <c r="B106" s="53"/>
      <c r="C106" s="55" t="s">
        <v>99</v>
      </c>
      <c r="D106" s="54"/>
      <c r="E106" s="54"/>
      <c r="F106" s="54"/>
      <c r="G106" s="54"/>
      <c r="H106" s="208">
        <f>'KRYCÍ LIST'!E20</f>
        <v>0</v>
      </c>
      <c r="I106" s="147"/>
      <c r="K106" s="108"/>
    </row>
    <row r="107" spans="1:11" x14ac:dyDescent="0.2">
      <c r="K107" s="108"/>
    </row>
    <row r="108" spans="1:11" x14ac:dyDescent="0.2">
      <c r="K108" s="108"/>
    </row>
    <row r="109" spans="1:11" x14ac:dyDescent="0.2">
      <c r="K109" s="108"/>
    </row>
    <row r="110" spans="1:11" x14ac:dyDescent="0.2">
      <c r="K110" s="108"/>
    </row>
    <row r="111" spans="1:11" x14ac:dyDescent="0.2">
      <c r="K111" s="108"/>
    </row>
    <row r="112" spans="1:11" x14ac:dyDescent="0.2">
      <c r="K112" s="108"/>
    </row>
    <row r="113" spans="11:11" x14ac:dyDescent="0.2">
      <c r="K113" s="108"/>
    </row>
    <row r="114" spans="11:11" x14ac:dyDescent="0.2">
      <c r="K114" s="108"/>
    </row>
    <row r="115" spans="11:11" x14ac:dyDescent="0.2">
      <c r="K115" s="108"/>
    </row>
    <row r="116" spans="11:11" x14ac:dyDescent="0.2">
      <c r="K116" s="108"/>
    </row>
    <row r="117" spans="11:11" x14ac:dyDescent="0.2">
      <c r="K117" s="108"/>
    </row>
    <row r="118" spans="11:11" x14ac:dyDescent="0.2">
      <c r="K118" s="108"/>
    </row>
    <row r="119" spans="11:11" x14ac:dyDescent="0.2">
      <c r="K119" s="108"/>
    </row>
    <row r="120" spans="11:11" x14ac:dyDescent="0.2">
      <c r="K120" s="108"/>
    </row>
    <row r="121" spans="11:11" x14ac:dyDescent="0.2">
      <c r="K121" s="108"/>
    </row>
    <row r="122" spans="11:11" x14ac:dyDescent="0.2">
      <c r="K122" s="108"/>
    </row>
    <row r="123" spans="11:11" x14ac:dyDescent="0.2">
      <c r="K123" s="108"/>
    </row>
    <row r="124" spans="11:11" x14ac:dyDescent="0.2">
      <c r="K124" s="108"/>
    </row>
    <row r="125" spans="11:11" x14ac:dyDescent="0.2">
      <c r="K125" s="108"/>
    </row>
    <row r="126" spans="11:11" x14ac:dyDescent="0.2">
      <c r="K126" s="108"/>
    </row>
    <row r="127" spans="11:11" x14ac:dyDescent="0.2">
      <c r="K127" s="108"/>
    </row>
    <row r="128" spans="11:11" x14ac:dyDescent="0.2">
      <c r="K128" s="108"/>
    </row>
    <row r="129" spans="11:11" x14ac:dyDescent="0.2">
      <c r="K129" s="108"/>
    </row>
    <row r="130" spans="11:11" x14ac:dyDescent="0.2">
      <c r="K130" s="108"/>
    </row>
    <row r="131" spans="11:11" x14ac:dyDescent="0.2">
      <c r="K131" s="108"/>
    </row>
    <row r="132" spans="11:11" x14ac:dyDescent="0.2">
      <c r="K132" s="108"/>
    </row>
    <row r="133" spans="11:11" x14ac:dyDescent="0.2">
      <c r="K133" s="108"/>
    </row>
    <row r="134" spans="11:11" x14ac:dyDescent="0.2">
      <c r="K134" s="108"/>
    </row>
    <row r="135" spans="11:11" x14ac:dyDescent="0.2">
      <c r="K135" s="108"/>
    </row>
    <row r="136" spans="11:11" x14ac:dyDescent="0.2">
      <c r="K136" s="108"/>
    </row>
    <row r="137" spans="11:11" x14ac:dyDescent="0.2">
      <c r="K137" s="108"/>
    </row>
    <row r="138" spans="11:11" x14ac:dyDescent="0.2">
      <c r="K138" s="108"/>
    </row>
    <row r="139" spans="11:11" x14ac:dyDescent="0.2">
      <c r="K139" s="108"/>
    </row>
    <row r="140" spans="11:11" x14ac:dyDescent="0.2">
      <c r="K140" s="108"/>
    </row>
    <row r="141" spans="11:11" x14ac:dyDescent="0.2">
      <c r="K141" s="108"/>
    </row>
    <row r="142" spans="11:11" x14ac:dyDescent="0.2">
      <c r="K142" s="108"/>
    </row>
    <row r="143" spans="11:11" x14ac:dyDescent="0.2">
      <c r="K143" s="108"/>
    </row>
    <row r="144" spans="11:11" x14ac:dyDescent="0.2">
      <c r="K144" s="108"/>
    </row>
    <row r="145" spans="11:11" x14ac:dyDescent="0.2">
      <c r="K145" s="108"/>
    </row>
    <row r="146" spans="11:11" x14ac:dyDescent="0.2">
      <c r="K146" s="108"/>
    </row>
    <row r="147" spans="11:11" x14ac:dyDescent="0.2">
      <c r="K147" s="108"/>
    </row>
    <row r="148" spans="11:11" x14ac:dyDescent="0.2">
      <c r="K148" s="108"/>
    </row>
    <row r="149" spans="11:11" x14ac:dyDescent="0.2">
      <c r="K149" s="108"/>
    </row>
    <row r="150" spans="11:11" x14ac:dyDescent="0.2">
      <c r="K150" s="108"/>
    </row>
    <row r="151" spans="11:11" x14ac:dyDescent="0.2">
      <c r="K151" s="108"/>
    </row>
    <row r="152" spans="11:11" x14ac:dyDescent="0.2">
      <c r="K152" s="108"/>
    </row>
    <row r="153" spans="11:11" x14ac:dyDescent="0.2">
      <c r="K153" s="108"/>
    </row>
    <row r="154" spans="11:11" x14ac:dyDescent="0.2">
      <c r="K154" s="108"/>
    </row>
    <row r="155" spans="11:11" x14ac:dyDescent="0.2">
      <c r="K155" s="108"/>
    </row>
    <row r="156" spans="11:11" x14ac:dyDescent="0.2">
      <c r="K156" s="108"/>
    </row>
    <row r="157" spans="11:11" x14ac:dyDescent="0.2">
      <c r="K157" s="108"/>
    </row>
    <row r="158" spans="11:11" x14ac:dyDescent="0.2">
      <c r="K158" s="108"/>
    </row>
    <row r="159" spans="11:11" x14ac:dyDescent="0.2">
      <c r="K159" s="108"/>
    </row>
  </sheetData>
  <mergeCells count="20">
    <mergeCell ref="H106:I106"/>
    <mergeCell ref="F7:G7"/>
    <mergeCell ref="H7:I7"/>
    <mergeCell ref="B16:B18"/>
    <mergeCell ref="C16:C18"/>
    <mergeCell ref="D16:D18"/>
    <mergeCell ref="E16:E18"/>
    <mergeCell ref="F16:I16"/>
    <mergeCell ref="F17:G17"/>
    <mergeCell ref="H17:I17"/>
    <mergeCell ref="B6:B8"/>
    <mergeCell ref="C6:C8"/>
    <mergeCell ref="D6:D8"/>
    <mergeCell ref="E6:E8"/>
    <mergeCell ref="F6:I6"/>
    <mergeCell ref="A1:G1"/>
    <mergeCell ref="H1:I1"/>
    <mergeCell ref="A2:G2"/>
    <mergeCell ref="H2:I2"/>
    <mergeCell ref="A4:I4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Novotný</dc:creator>
  <cp:lastModifiedBy>Tomáš jelínek</cp:lastModifiedBy>
  <dcterms:created xsi:type="dcterms:W3CDTF">2021-08-25T12:36:29Z</dcterms:created>
  <dcterms:modified xsi:type="dcterms:W3CDTF">2022-04-29T13:41:37Z</dcterms:modified>
</cp:coreProperties>
</file>